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25" tabRatio="896" activeTab="0"/>
  </bookViews>
  <sheets>
    <sheet name="Permisos " sheetId="1" r:id="rId1"/>
    <sheet name="Anteproyectos" sheetId="2" r:id="rId2"/>
    <sheet name="Copropiedad (5.2)" sheetId="3" r:id="rId3"/>
    <sheet name="Fusion-Deslindes (3.4)" sheetId="4" r:id="rId4"/>
    <sheet name="Recepcion Final (1.4-2.8)" sheetId="5" r:id="rId5"/>
    <sheet name="NOMENCLATURA" sheetId="6" r:id="rId6"/>
  </sheets>
  <definedNames>
    <definedName name="_xlnm.Print_Area" localSheetId="2">'Copropiedad (5.2)'!$1:$4</definedName>
    <definedName name="_xlnm.Print_Area" localSheetId="3">'Fusion-Deslindes (3.4)'!$1:$8</definedName>
    <definedName name="_xlnm.Print_Area" localSheetId="5">'NOMENCLATURA'!$A$1:$D$38</definedName>
    <definedName name="_xlnm.Print_Area" localSheetId="0">'Permisos '!$1:$38</definedName>
    <definedName name="_xlnm.Print_Area" localSheetId="4">'Recepcion Final (1.4-2.8)'!$1:$6</definedName>
  </definedNames>
  <calcPr fullCalcOnLoad="1"/>
</workbook>
</file>

<file path=xl/sharedStrings.xml><?xml version="1.0" encoding="utf-8"?>
<sst xmlns="http://schemas.openxmlformats.org/spreadsheetml/2006/main" count="2976" uniqueCount="1639">
  <si>
    <t>UBICACIÓN</t>
  </si>
  <si>
    <t>SUPERFICIE</t>
  </si>
  <si>
    <t>PREDIAL m2</t>
  </si>
  <si>
    <t>ROL</t>
  </si>
  <si>
    <t>RUT</t>
  </si>
  <si>
    <t>UNIDAD</t>
  </si>
  <si>
    <t>CONDOM</t>
  </si>
  <si>
    <t>SUP. m2</t>
  </si>
  <si>
    <t>PERM</t>
  </si>
  <si>
    <t>NOMBRE PROPIETARIO</t>
  </si>
  <si>
    <t>CARP</t>
  </si>
  <si>
    <t>TIPO</t>
  </si>
  <si>
    <t>RES</t>
  </si>
  <si>
    <t>DIRECCION</t>
  </si>
  <si>
    <t>OBSERVACIONES</t>
  </si>
  <si>
    <t>FECHA</t>
  </si>
  <si>
    <t>UBICACION</t>
  </si>
  <si>
    <t>PROPIETARIO</t>
  </si>
  <si>
    <t>DESTINO</t>
  </si>
  <si>
    <t>PISOS</t>
  </si>
  <si>
    <t>AMPLIACION</t>
  </si>
  <si>
    <t>REG</t>
  </si>
  <si>
    <t>PRESUPUESTO</t>
  </si>
  <si>
    <t>Nº</t>
  </si>
  <si>
    <t>N</t>
  </si>
  <si>
    <t>DFL2</t>
  </si>
  <si>
    <t>m2</t>
  </si>
  <si>
    <t>SI/NO</t>
  </si>
  <si>
    <t>CALCULADOS</t>
  </si>
  <si>
    <t>HAB.</t>
  </si>
  <si>
    <t>ARQUITECTO</t>
  </si>
  <si>
    <t>ACOGIDO</t>
  </si>
  <si>
    <t>EDIFICACIÓN</t>
  </si>
  <si>
    <t>AMPLIACIÓN</t>
  </si>
  <si>
    <t>VIV/LOC/OF</t>
  </si>
  <si>
    <t>PEDIF</t>
  </si>
  <si>
    <t>PRIMITIVO</t>
  </si>
  <si>
    <t>DER. MUNICIPALES</t>
  </si>
  <si>
    <t>VIV/LOC/OF/EST</t>
  </si>
  <si>
    <t>VIGENCIA</t>
  </si>
  <si>
    <t>ON</t>
  </si>
  <si>
    <t>MOD</t>
  </si>
  <si>
    <t>AP</t>
  </si>
  <si>
    <t>ALT</t>
  </si>
  <si>
    <t>TOTAL</t>
  </si>
  <si>
    <t>PARCIAL</t>
  </si>
  <si>
    <t>REP</t>
  </si>
  <si>
    <t>PE</t>
  </si>
  <si>
    <t>REFERENCIA</t>
  </si>
  <si>
    <t>OM</t>
  </si>
  <si>
    <t>AMP OM</t>
  </si>
  <si>
    <t>AMP 100</t>
  </si>
  <si>
    <t>MZ</t>
  </si>
  <si>
    <t>LOTE</t>
  </si>
  <si>
    <t>CERT</t>
  </si>
  <si>
    <t>COP</t>
  </si>
  <si>
    <t>DIRECCIÓN</t>
  </si>
  <si>
    <t>CALLE</t>
  </si>
  <si>
    <t>N°</t>
  </si>
  <si>
    <t>NOMENCLATURA PERMISOS DE EDIFICACIÓN</t>
  </si>
  <si>
    <t>PERMISO DE EDIFICACIÓN</t>
  </si>
  <si>
    <t>ABREVIACIÓN</t>
  </si>
  <si>
    <t>Obra Nueva</t>
  </si>
  <si>
    <t>Ampliación Mayor a 100m²</t>
  </si>
  <si>
    <t>Alteración</t>
  </si>
  <si>
    <t>Reparación</t>
  </si>
  <si>
    <t>Reconstrucción</t>
  </si>
  <si>
    <t>RECONST</t>
  </si>
  <si>
    <t>PERMISO DE OBRA MENOR</t>
  </si>
  <si>
    <t>Ampliación Menor a 100m²</t>
  </si>
  <si>
    <t>Modificación</t>
  </si>
  <si>
    <t>Art. 6.2.9.</t>
  </si>
  <si>
    <t>6.2.9.</t>
  </si>
  <si>
    <t>REGULARIZACIÓN</t>
  </si>
  <si>
    <t>Anterior a al 31.07.1959</t>
  </si>
  <si>
    <t>Viviendas</t>
  </si>
  <si>
    <t>90-140</t>
  </si>
  <si>
    <t>Microempresas</t>
  </si>
  <si>
    <t>MICRO</t>
  </si>
  <si>
    <t>Subsidios 27.02.2010</t>
  </si>
  <si>
    <t>ANTEPROYECTO</t>
  </si>
  <si>
    <t>COPROPIEDAD</t>
  </si>
  <si>
    <t>CAMBIO DE DESTINO</t>
  </si>
  <si>
    <t>CD</t>
  </si>
  <si>
    <t>RECEPCIONES</t>
  </si>
  <si>
    <t>RF</t>
  </si>
  <si>
    <t>FU</t>
  </si>
  <si>
    <t>SUB</t>
  </si>
  <si>
    <t>SUBS 2010</t>
  </si>
  <si>
    <t>DIVISIÓN DE PREDIOS AFECTOS A UTILIDAD PÚBLICA</t>
  </si>
  <si>
    <t>DIV AUP</t>
  </si>
  <si>
    <t>SUBDIVISIÓN O FUSIÓN</t>
  </si>
  <si>
    <t>Fusión</t>
  </si>
  <si>
    <t>Subdivisión</t>
  </si>
  <si>
    <t>Modificación de Deslindes</t>
  </si>
  <si>
    <t>Rectificación de Deslindes</t>
  </si>
  <si>
    <t>/MOD DES</t>
  </si>
  <si>
    <t>/RECT DES</t>
  </si>
  <si>
    <t xml:space="preserve">  </t>
  </si>
  <si>
    <t>VIVIENDA</t>
  </si>
  <si>
    <t>MP</t>
  </si>
  <si>
    <t>SI</t>
  </si>
  <si>
    <t>CATASTROFE</t>
  </si>
  <si>
    <t>1 AÑO</t>
  </si>
  <si>
    <t>A</t>
  </si>
  <si>
    <t>Transformacion</t>
  </si>
  <si>
    <t>TRA</t>
  </si>
  <si>
    <t>Catastrofe</t>
  </si>
  <si>
    <t>Mono</t>
  </si>
  <si>
    <t>LEY 19583</t>
  </si>
  <si>
    <t>Colegios</t>
  </si>
  <si>
    <t>LEY 19532</t>
  </si>
  <si>
    <t>VECINAL</t>
  </si>
  <si>
    <t>U.V.</t>
  </si>
  <si>
    <t xml:space="preserve">JULIO PRADO </t>
  </si>
  <si>
    <t>OFICINA</t>
  </si>
  <si>
    <t xml:space="preserve">SIMON BOLIVAR </t>
  </si>
  <si>
    <t>RF S/N</t>
  </si>
  <si>
    <t>001</t>
  </si>
  <si>
    <t>LEONARDO FUENTES MARTINEZ</t>
  </si>
  <si>
    <t>COMPAÑÍA DE SEGUROS CONFUTURO SA</t>
  </si>
  <si>
    <t>JOSE RAMIREZ VAN-DORP</t>
  </si>
  <si>
    <t xml:space="preserve">ZAÑARTU </t>
  </si>
  <si>
    <t>JOSE ASTUDILLO RAMIREZ</t>
  </si>
  <si>
    <t>GONZALO VELASCO DONOSO</t>
  </si>
  <si>
    <t xml:space="preserve">JOSE PEDRO ALESSANDRI </t>
  </si>
  <si>
    <t>FUSION</t>
  </si>
  <si>
    <t xml:space="preserve">DUBLE ALMEYDA </t>
  </si>
  <si>
    <t>VIVIENDA Y COMERCIO</t>
  </si>
  <si>
    <t>HABILITACION LOCAL COMERCIAL</t>
  </si>
  <si>
    <t>020</t>
  </si>
  <si>
    <t>004</t>
  </si>
  <si>
    <t>PE 47</t>
  </si>
  <si>
    <t>PE 164</t>
  </si>
  <si>
    <t>035</t>
  </si>
  <si>
    <t>ABINGRAF S.A.</t>
  </si>
  <si>
    <t>PE 79</t>
  </si>
  <si>
    <t>RF 168</t>
  </si>
  <si>
    <t>2000</t>
  </si>
  <si>
    <t>014</t>
  </si>
  <si>
    <t>RF 109</t>
  </si>
  <si>
    <t>006</t>
  </si>
  <si>
    <t>18</t>
  </si>
  <si>
    <t>WILLIAMS REBOLLEDO</t>
  </si>
  <si>
    <t>ZAÑARTU</t>
  </si>
  <si>
    <t>BESALCO INMOBILIARIA S.A.</t>
  </si>
  <si>
    <t>009</t>
  </si>
  <si>
    <t>PEDRO DE VALDIVIA</t>
  </si>
  <si>
    <t>MARIANNE BALZE RESSLER</t>
  </si>
  <si>
    <t>DIEGO DE ALMAGRO</t>
  </si>
  <si>
    <t>OFICINAS</t>
  </si>
  <si>
    <t>027</t>
  </si>
  <si>
    <t>INMOBILIARIA PEBAL LTDA.</t>
  </si>
  <si>
    <t>010</t>
  </si>
  <si>
    <t>PUBLICIDAD</t>
  </si>
  <si>
    <t xml:space="preserve">LOS ALERCES </t>
  </si>
  <si>
    <t>PUBLICIDAD LUMINOSA</t>
  </si>
  <si>
    <t>BANCO DE CREDITO E INVERSIONES</t>
  </si>
  <si>
    <t>DANIELA GAMBOA ACHO</t>
  </si>
  <si>
    <t>JORGE LOHSE GAMBOA</t>
  </si>
  <si>
    <t>RODRIGO DE ARAYA</t>
  </si>
  <si>
    <t>VERONICA UZON ENDRESS</t>
  </si>
  <si>
    <t>JUAN FRANCISCO GONZALEZ</t>
  </si>
  <si>
    <t>013</t>
  </si>
  <si>
    <t>GARCIA MORENO</t>
  </si>
  <si>
    <t>RF 51</t>
  </si>
  <si>
    <t>ZAÑARTU / WILLIAMS REBOLLEDO</t>
  </si>
  <si>
    <t xml:space="preserve">SUECIA </t>
  </si>
  <si>
    <t>SIMONETTI INMOBILIARIA S.A.</t>
  </si>
  <si>
    <t>015</t>
  </si>
  <si>
    <t>22</t>
  </si>
  <si>
    <t xml:space="preserve">PEDRO TORRES </t>
  </si>
  <si>
    <t>INMOBILIARIA ACTUAL SEMINARIO S.A.</t>
  </si>
  <si>
    <t>Ampliación Vivienda Social</t>
  </si>
  <si>
    <t>VIVSOC</t>
  </si>
  <si>
    <t>PE 21</t>
  </si>
  <si>
    <t>MP 129</t>
  </si>
  <si>
    <t>SERVICIOS Y REPRESENTACIONES RIO PUELO S.A.</t>
  </si>
  <si>
    <t>PE 132</t>
  </si>
  <si>
    <t>RF 52</t>
  </si>
  <si>
    <t xml:space="preserve">MANUEL MONTT </t>
  </si>
  <si>
    <t>RF 43</t>
  </si>
  <si>
    <t xml:space="preserve">EXEQUIEL FERNANDEZ </t>
  </si>
  <si>
    <t>FELIPE LEON CARMONA</t>
  </si>
  <si>
    <t>SERVIRED CHILE INGENIERIA SPA</t>
  </si>
  <si>
    <t>ALCALDE JORGE MONCKEBERG</t>
  </si>
  <si>
    <t>138</t>
  </si>
  <si>
    <t>IGNACIO ANDRES FAUNDEZ HUENCHULEO</t>
  </si>
  <si>
    <t>2000-B</t>
  </si>
  <si>
    <t>PE 65</t>
  </si>
  <si>
    <t>PROFESOR RODOLFO LENZ</t>
  </si>
  <si>
    <t>071</t>
  </si>
  <si>
    <t>INVERSIONES PEDRO TORRES SPA</t>
  </si>
  <si>
    <t>SENCORP DESARROLLO INMOBILIARIO S.A.</t>
  </si>
  <si>
    <t>PE 359</t>
  </si>
  <si>
    <t>KARIN GUAJARDO LUHRMANN</t>
  </si>
  <si>
    <t>017</t>
  </si>
  <si>
    <t>26</t>
  </si>
  <si>
    <t>JORGE SEGEUR VALENZUELA</t>
  </si>
  <si>
    <t xml:space="preserve">RF </t>
  </si>
  <si>
    <t>PE 584</t>
  </si>
  <si>
    <t>RF 126</t>
  </si>
  <si>
    <t>INMOBILIARIA SUCRE CHILE ESPAÑA SPA</t>
  </si>
  <si>
    <t>INMOBILIARIA PEDRO TORRES SPA</t>
  </si>
  <si>
    <t>3580 OF 304</t>
  </si>
  <si>
    <t>SCOTIABANK CHILE</t>
  </si>
  <si>
    <t>BANCO INTERNACIONAL</t>
  </si>
  <si>
    <t>SERGIO RAMIREZ ARREGUI</t>
  </si>
  <si>
    <t>183</t>
  </si>
  <si>
    <t xml:space="preserve">SAN JORGE </t>
  </si>
  <si>
    <t>DAVID RUSSO CASSORLA</t>
  </si>
  <si>
    <t>01/05/06/07/08</t>
  </si>
  <si>
    <t>VIVIENDA/COMERCIO</t>
  </si>
  <si>
    <t>21/61/62</t>
  </si>
  <si>
    <t>VIVIENDA/LOCALES COMERCIALES</t>
  </si>
  <si>
    <t>1251 / 1800-1820</t>
  </si>
  <si>
    <t>1049 /1981-B-C-D-E-F</t>
  </si>
  <si>
    <t>INMOBILIARIA ZAÑARTU CAPITAL SPA</t>
  </si>
  <si>
    <t>76.879.701-3</t>
  </si>
  <si>
    <t>PJE WILLIAMS REBOLLEDO</t>
  </si>
  <si>
    <t>INMOBILIARIA LOS ALERCES SPA</t>
  </si>
  <si>
    <t>77.011.785-2</t>
  </si>
  <si>
    <t>INMOBILIARIA PEDRO DE VALDIVIA SPA</t>
  </si>
  <si>
    <t>76.975.959-K</t>
  </si>
  <si>
    <t>RECTIFICACION, MODIFICACION Y FUSION</t>
  </si>
  <si>
    <t>INMOBILIARIA ALMAGRO S.A.</t>
  </si>
  <si>
    <t>88.452.300-1</t>
  </si>
  <si>
    <t xml:space="preserve">PEDRO DE VALDIVIA </t>
  </si>
  <si>
    <t xml:space="preserve">MODIFICACION DE DESLINDES Y FUSION </t>
  </si>
  <si>
    <t>SOLEDAD SALAS FERNANDEZ</t>
  </si>
  <si>
    <t>9.742.471-3</t>
  </si>
  <si>
    <t xml:space="preserve">LOS ALMENDROS </t>
  </si>
  <si>
    <t>5858-006</t>
  </si>
  <si>
    <t>5858-007</t>
  </si>
  <si>
    <t>57/122 AL 127/202 AL 206</t>
  </si>
  <si>
    <t>INMOBILIARIA LA COLMENA II SPA</t>
  </si>
  <si>
    <t>08</t>
  </si>
  <si>
    <t xml:space="preserve">TUCAPEL / SEMINARIO </t>
  </si>
  <si>
    <t>233 Y OTROS / 769 LOCALES 1,2 Y 3</t>
  </si>
  <si>
    <t>B</t>
  </si>
  <si>
    <t>45/46/47/48/49</t>
  </si>
  <si>
    <t>79.977.880-7</t>
  </si>
  <si>
    <t>MP 201/19</t>
  </si>
  <si>
    <t xml:space="preserve">LOS VELEROS </t>
  </si>
  <si>
    <t>15.524.576-K</t>
  </si>
  <si>
    <t>1/2/17/18</t>
  </si>
  <si>
    <t xml:space="preserve">FERNANDEZ CONCHA </t>
  </si>
  <si>
    <t>79.755.530-4</t>
  </si>
  <si>
    <t>PE 121/17</t>
  </si>
  <si>
    <t>76.308.215-6</t>
  </si>
  <si>
    <t>74 DEPTOS - 51 ESTAC -44 BOD - 12 ESTAC+BOD</t>
  </si>
  <si>
    <t>76.587.782-2</t>
  </si>
  <si>
    <t>536 DEPTOS - 321 ESTAC - 64 BOD - 58 ESTAC+ BOD</t>
  </si>
  <si>
    <t>MP 07/19</t>
  </si>
  <si>
    <t>12.489.374-7</t>
  </si>
  <si>
    <t>POM 194/19</t>
  </si>
  <si>
    <t xml:space="preserve">NILAHUE </t>
  </si>
  <si>
    <t>VIVIANA VALERIA AGUAYO LORCA</t>
  </si>
  <si>
    <t>15.359.567-4</t>
  </si>
  <si>
    <t>POM 332/18</t>
  </si>
  <si>
    <t>09</t>
  </si>
  <si>
    <t xml:space="preserve">SERV.PROFESIONALES </t>
  </si>
  <si>
    <t>97.018.000-1</t>
  </si>
  <si>
    <t xml:space="preserve">POM 285 </t>
  </si>
  <si>
    <t>PE 31.134</t>
  </si>
  <si>
    <t>CERT REG 973</t>
  </si>
  <si>
    <t>LOCAL COMERCIAL</t>
  </si>
  <si>
    <t>EMILIO FRANCISCO META SANTULLO</t>
  </si>
  <si>
    <t>9.977.597-1</t>
  </si>
  <si>
    <t>AMPL 89</t>
  </si>
  <si>
    <t>POM 265</t>
  </si>
  <si>
    <t>26/27/28/29/30/31</t>
  </si>
  <si>
    <t>84.056.200-K</t>
  </si>
  <si>
    <t>PE 10/2018</t>
  </si>
  <si>
    <t>MP 134</t>
  </si>
  <si>
    <t>40/41/42/43/44/121/122</t>
  </si>
  <si>
    <t xml:space="preserve">SUCRE </t>
  </si>
  <si>
    <t>76.582.873-2</t>
  </si>
  <si>
    <t>PE 242/17</t>
  </si>
  <si>
    <t>32</t>
  </si>
  <si>
    <t xml:space="preserve">AMERICO VESPUCIO </t>
  </si>
  <si>
    <t>1400 LOCAL 5</t>
  </si>
  <si>
    <t>EUPHORIA COMPLEX SPA.</t>
  </si>
  <si>
    <t>76.956.616-3</t>
  </si>
  <si>
    <t>PE 247</t>
  </si>
  <si>
    <t>DIAGONAL ORIENTE</t>
  </si>
  <si>
    <t>PABLO HERMOSILLA DAUDET</t>
  </si>
  <si>
    <t>6.871.538-5</t>
  </si>
  <si>
    <t>POM 152</t>
  </si>
  <si>
    <t>REG 21/2014</t>
  </si>
  <si>
    <t>RF 83/15</t>
  </si>
  <si>
    <t>2090-2100</t>
  </si>
  <si>
    <t>LOCAL COMIDA AL PASO / FUENTE SODA</t>
  </si>
  <si>
    <t>INMOBILIARIA E INVERSIONES GARCIA REYES LTDA.</t>
  </si>
  <si>
    <t>76.239.260-7</t>
  </si>
  <si>
    <t>POM 95/18</t>
  </si>
  <si>
    <t xml:space="preserve">PE 4 </t>
  </si>
  <si>
    <t>RES 65</t>
  </si>
  <si>
    <t>RF 91</t>
  </si>
  <si>
    <t>POM 62</t>
  </si>
  <si>
    <t>RF 61</t>
  </si>
  <si>
    <t>57</t>
  </si>
  <si>
    <t>786-C</t>
  </si>
  <si>
    <t>9.333.890-1</t>
  </si>
  <si>
    <t>POM 80/19</t>
  </si>
  <si>
    <t>22/23/24</t>
  </si>
  <si>
    <t>GESTION NOLLAGAM S.A.</t>
  </si>
  <si>
    <t>77.479.090-K</t>
  </si>
  <si>
    <t>PE 45/2018</t>
  </si>
  <si>
    <t>83</t>
  </si>
  <si>
    <t xml:space="preserve">HAMBURGO </t>
  </si>
  <si>
    <t>671 LOCAL 2</t>
  </si>
  <si>
    <t>PUBLICIDAD LUMINOSA / PUBLICIDAD NO LUMINOSA</t>
  </si>
  <si>
    <t>1.04 / 4.50</t>
  </si>
  <si>
    <t>97.011.000-3</t>
  </si>
  <si>
    <t>POM 298</t>
  </si>
  <si>
    <t>6.551.238-6</t>
  </si>
  <si>
    <t>POM 333</t>
  </si>
  <si>
    <t>01</t>
  </si>
  <si>
    <t>2151-D</t>
  </si>
  <si>
    <t>COMERCIO</t>
  </si>
  <si>
    <t>TEXTILES PENTER LTDA</t>
  </si>
  <si>
    <t>83.040.000-1</t>
  </si>
  <si>
    <t>POM 128/2019</t>
  </si>
  <si>
    <t>RF 09</t>
  </si>
  <si>
    <t>35</t>
  </si>
  <si>
    <t>JARDIN INFANTIL-SALA CUNA</t>
  </si>
  <si>
    <t>77.325.180-0</t>
  </si>
  <si>
    <t>POM 46/2019</t>
  </si>
  <si>
    <t xml:space="preserve">JUAN ENRIQUE CONCHA </t>
  </si>
  <si>
    <t>76.145.681-4</t>
  </si>
  <si>
    <t>POM 178</t>
  </si>
  <si>
    <t>PE 34239</t>
  </si>
  <si>
    <t>REG 389</t>
  </si>
  <si>
    <t>SOCIEDAD DE INVERSIONES METROPOLI LTDA</t>
  </si>
  <si>
    <t>76.039.338-K</t>
  </si>
  <si>
    <t>POM 296</t>
  </si>
  <si>
    <t>REG 35/2018</t>
  </si>
  <si>
    <t>PE 14049</t>
  </si>
  <si>
    <t>8/19/20</t>
  </si>
  <si>
    <t>CONSULTA DENTAL</t>
  </si>
  <si>
    <t>INMOBILIARIA DON PEDRO LUCIO LTDA</t>
  </si>
  <si>
    <t>76.297.527-0</t>
  </si>
  <si>
    <t>POM 276/19</t>
  </si>
  <si>
    <t>15</t>
  </si>
  <si>
    <t xml:space="preserve">JULIO ZEGERS </t>
  </si>
  <si>
    <t>INMOBILIARIA MOVE II SPA</t>
  </si>
  <si>
    <t>76.449.354-0</t>
  </si>
  <si>
    <t>PE12/18</t>
  </si>
  <si>
    <t>5/6</t>
  </si>
  <si>
    <t>76.454.448-K</t>
  </si>
  <si>
    <t>PE 09/18</t>
  </si>
  <si>
    <t>MP200/19</t>
  </si>
  <si>
    <t>12/13/17</t>
  </si>
  <si>
    <t xml:space="preserve">LO ENCALADA </t>
  </si>
  <si>
    <t>COMERCIO - RESTAURANT</t>
  </si>
  <si>
    <t>SOC. INMOBILIARIA Y DE INVERSIONES OIV S.A.</t>
  </si>
  <si>
    <t>76.603.850-6</t>
  </si>
  <si>
    <t>POM 06</t>
  </si>
  <si>
    <t>PE 17.186</t>
  </si>
  <si>
    <t xml:space="preserve">RF S/N </t>
  </si>
  <si>
    <t>REG 1804</t>
  </si>
  <si>
    <t>FUSION 2109</t>
  </si>
  <si>
    <t>CARP 3794</t>
  </si>
  <si>
    <t>POM 37</t>
  </si>
  <si>
    <t>13/14/15</t>
  </si>
  <si>
    <t>76.842.593-0</t>
  </si>
  <si>
    <t>PE 210/17</t>
  </si>
  <si>
    <t>MP 107/19</t>
  </si>
  <si>
    <t>MP 275</t>
  </si>
  <si>
    <t>4/5/6/11/24</t>
  </si>
  <si>
    <t xml:space="preserve">LUIS BELTRAN </t>
  </si>
  <si>
    <t>96.955.420-8</t>
  </si>
  <si>
    <t>PE 173/2017</t>
  </si>
  <si>
    <t>MP 88/2019</t>
  </si>
  <si>
    <t>60 BODEGA 89</t>
  </si>
  <si>
    <t>MODIF.INTERIOR Y CONEXIÓN FUNCIONAL CON LOCAL 2</t>
  </si>
  <si>
    <t>MAXIMO GONZALO MARDONES PODESTA</t>
  </si>
  <si>
    <t>15.781.290-4</t>
  </si>
  <si>
    <t>POM 311</t>
  </si>
  <si>
    <t>PE 417</t>
  </si>
  <si>
    <t>RES 319</t>
  </si>
  <si>
    <t>2</t>
  </si>
  <si>
    <t>60 LOCAL 2</t>
  </si>
  <si>
    <t>SERVICIOS - CLINICA</t>
  </si>
  <si>
    <t>ALT 312</t>
  </si>
  <si>
    <t>13 /20 AL 23/62 AL 65</t>
  </si>
  <si>
    <t xml:space="preserve">IRARRAZAVAL </t>
  </si>
  <si>
    <t>COMERCIO- SALA DE VENTAS</t>
  </si>
  <si>
    <t>PLAZA EGAÑA SPA</t>
  </si>
  <si>
    <t>76.447.826-6</t>
  </si>
  <si>
    <t>PE 336/17</t>
  </si>
  <si>
    <t>19/20/21</t>
  </si>
  <si>
    <t>INVERSIONES Y DESARROLLO INDESAR LTDA</t>
  </si>
  <si>
    <t>79.815.890-2</t>
  </si>
  <si>
    <t>PE 95/2017</t>
  </si>
  <si>
    <t>MP 08/2018</t>
  </si>
  <si>
    <t>MP 268/2019</t>
  </si>
  <si>
    <t>GUSTAVO SALINAS HERNANDEZ</t>
  </si>
  <si>
    <t xml:space="preserve">CLAUDIA MIRANDA DIAZ </t>
  </si>
  <si>
    <t xml:space="preserve">VICENTE REYES </t>
  </si>
  <si>
    <t>PE 14569</t>
  </si>
  <si>
    <t>REG 1984</t>
  </si>
  <si>
    <t>03/21/22/23/24</t>
  </si>
  <si>
    <t>OCTAVIO ANANIAS CARAM</t>
  </si>
  <si>
    <t>ON 209</t>
  </si>
  <si>
    <t>016/017/018</t>
  </si>
  <si>
    <t>INMOBILIARIA LOS LEONES S.A.</t>
  </si>
  <si>
    <t>OSVALDO FUENZALIDA CALVO/ MARIANNE BALZE RESSLER</t>
  </si>
  <si>
    <t xml:space="preserve">GENERAL JOSE ARTIGAS </t>
  </si>
  <si>
    <t>2896-2900-2910</t>
  </si>
  <si>
    <t>ON 276/2017</t>
  </si>
  <si>
    <t>79</t>
  </si>
  <si>
    <t>JORGE OLIVA MOL</t>
  </si>
  <si>
    <t>MAURICIO BARAHONA ARAVENA</t>
  </si>
  <si>
    <t xml:space="preserve">SEMINARIO </t>
  </si>
  <si>
    <t>PE 393</t>
  </si>
  <si>
    <t>RES 235</t>
  </si>
  <si>
    <t>RF 165</t>
  </si>
  <si>
    <t>04/05/06/07/08</t>
  </si>
  <si>
    <t>JUAN LUIS HURTADO RUIZ TAGLE</t>
  </si>
  <si>
    <t xml:space="preserve">OTAWA </t>
  </si>
  <si>
    <t>ON 364/2017</t>
  </si>
  <si>
    <t>COMERCIO- RESTAURANTE</t>
  </si>
  <si>
    <t>SOCIEDAD INMOBILIARIA Y DE INVERSIONES OIV S.A.</t>
  </si>
  <si>
    <t>RALF BERKHOFF RODRIGUEZ</t>
  </si>
  <si>
    <t>PE 17186</t>
  </si>
  <si>
    <t>AMPL 40-Ñ</t>
  </si>
  <si>
    <t>OM 37</t>
  </si>
  <si>
    <t>INMOBILIARIA UMBRALES OCHO S.A.</t>
  </si>
  <si>
    <t>009/010/011/012/013</t>
  </si>
  <si>
    <t>BROTEC INMOBILIARIA SPA</t>
  </si>
  <si>
    <t>SEBASTIAN MORANDE ERRAZURIZ / FERNANDO COX MORANDE</t>
  </si>
  <si>
    <t xml:space="preserve">SANTA JULIA </t>
  </si>
  <si>
    <t>221-235-251-265-277</t>
  </si>
  <si>
    <t>PE 274/2016</t>
  </si>
  <si>
    <t>HERNAN NICOLAS CHERIT ABUAUAD</t>
  </si>
  <si>
    <t>02</t>
  </si>
  <si>
    <t>INMOBILIARIA DON FEDERICO SPA</t>
  </si>
  <si>
    <t>PATRICK ROBERTSON CLEARY</t>
  </si>
  <si>
    <t>24</t>
  </si>
  <si>
    <t>CHRISTIAN ALVARO LAGOS GONZALEZ</t>
  </si>
  <si>
    <t>MARCO GALLAZZI SCHUH</t>
  </si>
  <si>
    <t xml:space="preserve">COVENTRY </t>
  </si>
  <si>
    <t>PE 34140</t>
  </si>
  <si>
    <t>ISAAC ALONSO ROSSI VILLALOBOS</t>
  </si>
  <si>
    <t xml:space="preserve">MANUEL ANTONIO LARA DOMINGUEZ </t>
  </si>
  <si>
    <t xml:space="preserve">EDUARDO LLANOS </t>
  </si>
  <si>
    <t>JULIO CARTAGENA CANALES</t>
  </si>
  <si>
    <t>JAIME GONZALEZ SUAREZ</t>
  </si>
  <si>
    <t xml:space="preserve">PASAJE LO PLAZA </t>
  </si>
  <si>
    <t>PE 54695</t>
  </si>
  <si>
    <t>PUBLICIDAD PANTALLA LED</t>
  </si>
  <si>
    <t>AV. IRARRAZAVAL</t>
  </si>
  <si>
    <t>60</t>
  </si>
  <si>
    <t>FRANCISCO VERA ABELLO</t>
  </si>
  <si>
    <t>ANDREA AGUILERA MALDONADO</t>
  </si>
  <si>
    <t>VILLASECA</t>
  </si>
  <si>
    <t>561-B</t>
  </si>
  <si>
    <t>PE 07/1987</t>
  </si>
  <si>
    <t>RF 129/1987</t>
  </si>
  <si>
    <t>PABLO RICHTER DUK</t>
  </si>
  <si>
    <t>BALDOMERO CAMPOS CARRASCO</t>
  </si>
  <si>
    <t>PE 47439</t>
  </si>
  <si>
    <t>03</t>
  </si>
  <si>
    <t xml:space="preserve">JORGE DARIO TRINCADO SAAVEDRA </t>
  </si>
  <si>
    <t>JORGE DARIO TRINCADO SAAVEDRA</t>
  </si>
  <si>
    <t xml:space="preserve">MALAQUIAS CONCHA </t>
  </si>
  <si>
    <t>17/18</t>
  </si>
  <si>
    <t>HABILITACION VETERINARIA</t>
  </si>
  <si>
    <t>VIVOCORP S.A.</t>
  </si>
  <si>
    <t>LUIS GARCES FERNANDEZ</t>
  </si>
  <si>
    <t>PE 64</t>
  </si>
  <si>
    <t>RF 138</t>
  </si>
  <si>
    <t>IMPORTADORA Y EXPORTADORA GUANGJIN</t>
  </si>
  <si>
    <t>NICOLAS BLAS OLIVARES</t>
  </si>
  <si>
    <t>PA 51/1981</t>
  </si>
  <si>
    <t>PE 8509</t>
  </si>
  <si>
    <t>PA 51</t>
  </si>
  <si>
    <t>PEDRO ZULOAGA CORREA</t>
  </si>
  <si>
    <t>MARCOS COLIL RIOS</t>
  </si>
  <si>
    <t>PASAJE JUAN MOYA MORALES</t>
  </si>
  <si>
    <t>ANDRE GUAJARDO CAROCA</t>
  </si>
  <si>
    <t>PE 132/2016</t>
  </si>
  <si>
    <t>MP 318/2016</t>
  </si>
  <si>
    <t>RES 67</t>
  </si>
  <si>
    <t>RF 52/17</t>
  </si>
  <si>
    <t>ALEJANDRA ANDREA SAGREDO CHAVEZ / CARLOS HERMOSILLA RIOS</t>
  </si>
  <si>
    <t>DIEGO GONZALEZ ZEMAN</t>
  </si>
  <si>
    <t>1261-B</t>
  </si>
  <si>
    <t>PE 331</t>
  </si>
  <si>
    <t>16</t>
  </si>
  <si>
    <t>REG 87/99</t>
  </si>
  <si>
    <t>REG 75/2001</t>
  </si>
  <si>
    <t>CD 8</t>
  </si>
  <si>
    <t>MARIA ISABEL NAVARRO/ CECILIA VASQUEZ</t>
  </si>
  <si>
    <t xml:space="preserve">LOS CEREZOS </t>
  </si>
  <si>
    <t>GUILLERMO ORTIZ ZALA</t>
  </si>
  <si>
    <t>YAGODE ARQUITECTURA Y PROPIEDADES SPA</t>
  </si>
  <si>
    <t xml:space="preserve">MONTENEGRO </t>
  </si>
  <si>
    <t>PE 24951/50</t>
  </si>
  <si>
    <t>MAURICIO RIOS RODRIGUEZ</t>
  </si>
  <si>
    <t>HECTOR PALMA ESPINA</t>
  </si>
  <si>
    <t xml:space="preserve">DOCTOR JOHOW </t>
  </si>
  <si>
    <t>05/06</t>
  </si>
  <si>
    <t>INMOBILIARIA BROWN SUR SPA</t>
  </si>
  <si>
    <t>3695 / 43</t>
  </si>
  <si>
    <t>54/55/56/57/207 AL 211</t>
  </si>
  <si>
    <t>CARLOS VIAL ERCILLA</t>
  </si>
  <si>
    <t xml:space="preserve">PEDRO RICO / EXEQUIEL FIGUEROA </t>
  </si>
  <si>
    <t>13</t>
  </si>
  <si>
    <t>PE 49982</t>
  </si>
  <si>
    <t>POM 57</t>
  </si>
  <si>
    <t>INMOBILIARIA ABURTO LTDA</t>
  </si>
  <si>
    <t>JAIME VENEGAS GONZALEZ</t>
  </si>
  <si>
    <t>HUGO LEPE BRUSCHI</t>
  </si>
  <si>
    <t>ALEJANDRA SIERPE SANTANDER</t>
  </si>
  <si>
    <t xml:space="preserve">LA QUILLA </t>
  </si>
  <si>
    <t>PUBLICIDAD ILUMINADA</t>
  </si>
  <si>
    <t>COMERCIAL SAN JUAN S.A.</t>
  </si>
  <si>
    <t>074</t>
  </si>
  <si>
    <t>PE 52809</t>
  </si>
  <si>
    <t>RF SN</t>
  </si>
  <si>
    <t>FELIPE ERNESTO MORALES ROJAS</t>
  </si>
  <si>
    <t>JUAN EDUARDO OJEDA VALENZUELA</t>
  </si>
  <si>
    <t xml:space="preserve">BREMEN </t>
  </si>
  <si>
    <t>367-C</t>
  </si>
  <si>
    <t>23/24/25</t>
  </si>
  <si>
    <t>INMOBILIARIA EDIFICIO GERONA LIMITADA</t>
  </si>
  <si>
    <t xml:space="preserve">GERONA </t>
  </si>
  <si>
    <t>3410-3442-3450</t>
  </si>
  <si>
    <t>POM 6</t>
  </si>
  <si>
    <t xml:space="preserve">RF 38 </t>
  </si>
  <si>
    <t>POM 209</t>
  </si>
  <si>
    <t>RF 112</t>
  </si>
  <si>
    <t>JARDIN INFANTIL</t>
  </si>
  <si>
    <t>INMOBILIARIA POZA DE LAS PERDICES LIMITADA</t>
  </si>
  <si>
    <t>EQUIPAMIENTO MINI BODEGAS</t>
  </si>
  <si>
    <t>CORPBANCA S.A.</t>
  </si>
  <si>
    <t>MAURICIO LLAUMETT LETTURA</t>
  </si>
  <si>
    <t xml:space="preserve">CARLOS DITTBORN </t>
  </si>
  <si>
    <t>PE 201/2014</t>
  </si>
  <si>
    <t>RF 23</t>
  </si>
  <si>
    <t>12</t>
  </si>
  <si>
    <t>LIDIA MARTINEZ SAAVEDRA</t>
  </si>
  <si>
    <t xml:space="preserve">PEDRO LOBOS </t>
  </si>
  <si>
    <t>PE 72171</t>
  </si>
  <si>
    <t>187</t>
  </si>
  <si>
    <t>SOCIEDAD INVERSIONES NORBERT LUI GIL EIRL</t>
  </si>
  <si>
    <t>PABLO ARELLANO PADILLA / PATRICIO LOPETEGUI MORENO</t>
  </si>
  <si>
    <t>PE 30264</t>
  </si>
  <si>
    <t>PA 126</t>
  </si>
  <si>
    <t>RF 94</t>
  </si>
  <si>
    <t>POM 53</t>
  </si>
  <si>
    <t>RES 149</t>
  </si>
  <si>
    <t>RF 129</t>
  </si>
  <si>
    <t>06</t>
  </si>
  <si>
    <t>ELSA CAMPOS NUÑEZ</t>
  </si>
  <si>
    <t>MP 318</t>
  </si>
  <si>
    <t>PE 45020/61</t>
  </si>
  <si>
    <t>RF S/N°</t>
  </si>
  <si>
    <t>POM 98/08</t>
  </si>
  <si>
    <t>0 / 1 / 0</t>
  </si>
  <si>
    <t>103 / 0 / 0</t>
  </si>
  <si>
    <t>118 / 0 / 0</t>
  </si>
  <si>
    <t>49 / 0 / 0</t>
  </si>
  <si>
    <t>80 / 0 / 0</t>
  </si>
  <si>
    <t>141 / 0 / 0</t>
  </si>
  <si>
    <t>1 / 0 / 0</t>
  </si>
  <si>
    <t>0 / 0 / 1</t>
  </si>
  <si>
    <t>1 / 1 / 0</t>
  </si>
  <si>
    <t xml:space="preserve">0 / 0 / 0 </t>
  </si>
  <si>
    <t>77 / 2 / 0</t>
  </si>
  <si>
    <t>99 / 0 / 0</t>
  </si>
  <si>
    <t>39 / 0 / 0</t>
  </si>
  <si>
    <t>859 LC 3</t>
  </si>
  <si>
    <t>3283 LC 15</t>
  </si>
  <si>
    <t>384 LC 2</t>
  </si>
  <si>
    <t>2559 LC 5 Y 6</t>
  </si>
  <si>
    <t>5509-5525-5541-5515 / 923 CS 1,2,3,4 Y 5</t>
  </si>
  <si>
    <t>4971 LC 4</t>
  </si>
  <si>
    <t>2559 LC 7</t>
  </si>
  <si>
    <t xml:space="preserve">IRARRAZAVAL / BROWN SUR </t>
  </si>
  <si>
    <t>2536 / 18 / 0 / 2573</t>
  </si>
  <si>
    <t>685 / 0 / 0 / 266</t>
  </si>
  <si>
    <t xml:space="preserve">DOCTOR GUILLERMO MANN / WILLIAMS REBOLLEDO </t>
  </si>
  <si>
    <t>1981-G</t>
  </si>
  <si>
    <t>1981-H</t>
  </si>
  <si>
    <t>6601-003</t>
  </si>
  <si>
    <t>6601-010</t>
  </si>
  <si>
    <t>6601-016</t>
  </si>
  <si>
    <t>6601-017</t>
  </si>
  <si>
    <t>6339-032</t>
  </si>
  <si>
    <t>6339-033</t>
  </si>
  <si>
    <t>6339-034</t>
  </si>
  <si>
    <t>6727-011</t>
  </si>
  <si>
    <t>6727-020</t>
  </si>
  <si>
    <t>6727-021</t>
  </si>
  <si>
    <t>6727-022</t>
  </si>
  <si>
    <t>6727-023</t>
  </si>
  <si>
    <t>29-033</t>
  </si>
  <si>
    <t xml:space="preserve">JOSE  DOMINGO CAÑAS </t>
  </si>
  <si>
    <t>054</t>
  </si>
  <si>
    <t>JUNTA NACIONAL DE JARDINES INFANTILES</t>
  </si>
  <si>
    <t>FLOR MARIA MUÑOZ SEGUEL</t>
  </si>
  <si>
    <t>DOCTOR GUILLEMRO MANN</t>
  </si>
  <si>
    <t>015/016</t>
  </si>
  <si>
    <t>121 / 0 / 0</t>
  </si>
  <si>
    <t>INMOBILIARIA CAPITAN ORELLA DOS SPA</t>
  </si>
  <si>
    <t>CRISTIAN DELPORTE VICUÑA</t>
  </si>
  <si>
    <t>CAPITAN ORELLA</t>
  </si>
  <si>
    <t>2593-2575</t>
  </si>
  <si>
    <t>013/014/015</t>
  </si>
  <si>
    <t>VIVIENDA - EQUIP. COMERCIAL - LOCALES</t>
  </si>
  <si>
    <t>79 / 2 / 0</t>
  </si>
  <si>
    <t>INMOBILIARIA EDIFICIO LAS DALIAS SPA</t>
  </si>
  <si>
    <t>CRISTIAN LAVIN DE TEZANOS</t>
  </si>
  <si>
    <t>LAS DALIAS / RODRIGO DE ARAYA</t>
  </si>
  <si>
    <t>1990 / 2804-2836</t>
  </si>
  <si>
    <t>PE 235</t>
  </si>
  <si>
    <t>012</t>
  </si>
  <si>
    <t>EQUIP. SERVICIOS - OFICINAS</t>
  </si>
  <si>
    <t>CPS LTDA.</t>
  </si>
  <si>
    <t>JUAN PABLO ESTOLAZA</t>
  </si>
  <si>
    <t>LOS TRES ANTONIOS</t>
  </si>
  <si>
    <t>REG 141</t>
  </si>
  <si>
    <t>028</t>
  </si>
  <si>
    <t>MONICA ARAVENA PASTEN</t>
  </si>
  <si>
    <t>IGNACIO DIAZ CODOCEO</t>
  </si>
  <si>
    <t>NICARAGUA</t>
  </si>
  <si>
    <t>PE 105</t>
  </si>
  <si>
    <t>ALDO MALDONADO REBOLLEDO</t>
  </si>
  <si>
    <t>YERKO CABRERA REYES</t>
  </si>
  <si>
    <t>LA PROA</t>
  </si>
  <si>
    <t>002/003</t>
  </si>
  <si>
    <t>17 / 18</t>
  </si>
  <si>
    <t>718 / 0 / 0</t>
  </si>
  <si>
    <t>INMOBILIARIA ESQUEMA SPA</t>
  </si>
  <si>
    <t>ALEJANDRO APPARCEL CORREA</t>
  </si>
  <si>
    <t>SAN EUGENIO</t>
  </si>
  <si>
    <t>1445-1501 (LOTE B-C)</t>
  </si>
  <si>
    <t>024</t>
  </si>
  <si>
    <t>VIVIENDA - EQUIP. SERVICIOS - OFICINAS</t>
  </si>
  <si>
    <t>26 / 0 / 8</t>
  </si>
  <si>
    <t>SOCIEDAD INMOBILIARIA EL CASTILLO SPA</t>
  </si>
  <si>
    <t>JUAN FRANCISCO OSSA BALMACEDA</t>
  </si>
  <si>
    <t>ALCALDE EDUARDO CASTILLO VELASCO</t>
  </si>
  <si>
    <t>PE 12</t>
  </si>
  <si>
    <t>024/025/026/027/028</t>
  </si>
  <si>
    <t>95 / 0 / 0</t>
  </si>
  <si>
    <t>INVERSIONES INGENIEROS QUINCE SPA</t>
  </si>
  <si>
    <t>RAFAEL PINOCHET BRUNNETO</t>
  </si>
  <si>
    <t>2530-2538-2548-2608-2610</t>
  </si>
  <si>
    <t>003</t>
  </si>
  <si>
    <t>EQUIP. COMERCIAL - LOCAL</t>
  </si>
  <si>
    <t>PROMUSIC AUDIO SPA</t>
  </si>
  <si>
    <t>JUAN PEDRO RAMIREZ DAUVIN</t>
  </si>
  <si>
    <t>CRESCENTE ERRAZURIZ</t>
  </si>
  <si>
    <t>PE251</t>
  </si>
  <si>
    <t>072</t>
  </si>
  <si>
    <t>15,36+7,20</t>
  </si>
  <si>
    <t>PUBLICIDAD LUMINOSA Y NO LUMINOSA</t>
  </si>
  <si>
    <t>0 / 0 / 0</t>
  </si>
  <si>
    <t>LUZMENIA ELOISA REGINENSI GOMEZ</t>
  </si>
  <si>
    <t>HERNAN CORTES</t>
  </si>
  <si>
    <t>1959</t>
  </si>
  <si>
    <t>033</t>
  </si>
  <si>
    <t>EQUIP. COMERCIAL - LOCAL - OFICINAS</t>
  </si>
  <si>
    <t>0 / 1 / 1</t>
  </si>
  <si>
    <t>JUAN CARLOS REYES FIGUEROA</t>
  </si>
  <si>
    <t>CARLOS ANDRES FRIAS REYES</t>
  </si>
  <si>
    <t>CONDELL</t>
  </si>
  <si>
    <t>077</t>
  </si>
  <si>
    <t>SIGRID ALEGRÍA CONRADS</t>
  </si>
  <si>
    <t>FRANCISCO HERMOSILLA RUMIE</t>
  </si>
  <si>
    <t>JORGE WASHINGTON</t>
  </si>
  <si>
    <t>007</t>
  </si>
  <si>
    <t>WALMART CHILE S.A.</t>
  </si>
  <si>
    <t>AMERICO VESPUCIO</t>
  </si>
  <si>
    <t>PE 311</t>
  </si>
  <si>
    <t>RF 19</t>
  </si>
  <si>
    <t>CIERRO EXTERIOR</t>
  </si>
  <si>
    <t>ENRIQUE HORMANN RADDATZ</t>
  </si>
  <si>
    <t xml:space="preserve">SANTA EMA </t>
  </si>
  <si>
    <t>LEY 21052</t>
  </si>
  <si>
    <t>ARZOBISPADO DE SANTIAGO - PARROQUIA SANTA MARTA</t>
  </si>
  <si>
    <t>TOMISLAV PAVIC SABIONCELLO</t>
  </si>
  <si>
    <t>ROSITA RENARD</t>
  </si>
  <si>
    <t>428</t>
  </si>
  <si>
    <t>DANILO GARCIA MEDRANO</t>
  </si>
  <si>
    <t>TAMARA CARRERA GODOY</t>
  </si>
  <si>
    <t>1644 DP 117</t>
  </si>
  <si>
    <t>PE 159</t>
  </si>
  <si>
    <t>RF 27</t>
  </si>
  <si>
    <t>008/009/010</t>
  </si>
  <si>
    <t>50 / 0 / 0</t>
  </si>
  <si>
    <t>INMOBILIARIA MONTE DENALI SPA</t>
  </si>
  <si>
    <t>FRANCISCO IZQUIERDO ETCHABARNE</t>
  </si>
  <si>
    <t>1049-1063-1067</t>
  </si>
  <si>
    <t>PE248</t>
  </si>
  <si>
    <t>MP 195</t>
  </si>
  <si>
    <t>016</t>
  </si>
  <si>
    <t>NO</t>
  </si>
  <si>
    <t>INMOBILIARIA E INVERSIONES Y COMERCIAL HERMANOS V Y M SPA</t>
  </si>
  <si>
    <t>JOSE SALINAS VELASQUEZ</t>
  </si>
  <si>
    <t>MANUEL BARRIOS</t>
  </si>
  <si>
    <t>086/087/088/089/090/091</t>
  </si>
  <si>
    <t>293 / 0 / 0</t>
  </si>
  <si>
    <t>INMOBILIARIA LOS ALERCES UNO SPA</t>
  </si>
  <si>
    <t>FELIPE RUIZ TAGLE CRUZAT</t>
  </si>
  <si>
    <t>LOS ALERCES</t>
  </si>
  <si>
    <t>2616-2618-2630-2640-2650-2670</t>
  </si>
  <si>
    <t>005/006</t>
  </si>
  <si>
    <t>406 / 0 / 0</t>
  </si>
  <si>
    <t>INMOBILIARIA MONSEÑOR EYZAGUIRRE II SPA</t>
  </si>
  <si>
    <t>JUAN LABRA GONZALEZ</t>
  </si>
  <si>
    <t>IRARRAZAVAL</t>
  </si>
  <si>
    <t>1563-1593</t>
  </si>
  <si>
    <t>025</t>
  </si>
  <si>
    <t>VIVIENDA - EQUIP. COMERCIAL - FUENTE DE SODA</t>
  </si>
  <si>
    <t>GABRIELA PEÑA CASTILLO</t>
  </si>
  <si>
    <t>FELIPE BANDA MALDONADO</t>
  </si>
  <si>
    <t>LOS AVELLANOS</t>
  </si>
  <si>
    <t>REG 325</t>
  </si>
  <si>
    <t>EQUIP. EDUCACION - SALA CUNA - JARDIN INFANTIL</t>
  </si>
  <si>
    <t>EQUIP. EDUCACION</t>
  </si>
  <si>
    <t>MARIA SOLEDAD GALLAGHER Y OTROS</t>
  </si>
  <si>
    <t>FRANCISCO SANCHEZ ALVAREZ</t>
  </si>
  <si>
    <t>GRECIA</t>
  </si>
  <si>
    <t>INMOBILIARIA CR S.A.</t>
  </si>
  <si>
    <t>JOSE DOMINGO CAÑAS</t>
  </si>
  <si>
    <t>1701 LC 3</t>
  </si>
  <si>
    <t>PE 43</t>
  </si>
  <si>
    <t>MP 49</t>
  </si>
  <si>
    <t>RF 188</t>
  </si>
  <si>
    <t>90</t>
  </si>
  <si>
    <t>011</t>
  </si>
  <si>
    <t>JOSE PABLO MERINO ACEVEDO</t>
  </si>
  <si>
    <t>MICHEL ALEGRÍA GOMEZ</t>
  </si>
  <si>
    <t>PEATONES 18</t>
  </si>
  <si>
    <t>FRANKLIN MAURICIO AGUILERA GONZALEZ</t>
  </si>
  <si>
    <t>OMAR RIQUELME PEREZ</t>
  </si>
  <si>
    <t>LOS VELEROS</t>
  </si>
  <si>
    <t>059/063</t>
  </si>
  <si>
    <t>776 / 0 / 0</t>
  </si>
  <si>
    <t>SINERGIA INMOBILIARIA S.A.</t>
  </si>
  <si>
    <t xml:space="preserve">FRANCISCO MENESES </t>
  </si>
  <si>
    <t>1580 (LOTE 1-LOTE 2)</t>
  </si>
  <si>
    <t>PE256</t>
  </si>
  <si>
    <t>MARTA ELENA MORALES NILO</t>
  </si>
  <si>
    <t>FRANCISCO NILO RUIZ</t>
  </si>
  <si>
    <t>PUCARA</t>
  </si>
  <si>
    <t>PE 24653</t>
  </si>
  <si>
    <t>RESIDENCIAL - HOSTAL</t>
  </si>
  <si>
    <t>VICTOR CASSIS LOLAS</t>
  </si>
  <si>
    <t>ANDRES ARAOS REYES</t>
  </si>
  <si>
    <t>ITALIA</t>
  </si>
  <si>
    <t>1689-1693</t>
  </si>
  <si>
    <t>PE 17591</t>
  </si>
  <si>
    <t>OM CD 7</t>
  </si>
  <si>
    <t>EQUIP. SERVICIOS - CENTRO DENTAL</t>
  </si>
  <si>
    <t>SOCIEDAD E INMOBILIARIA E INVERSIONES SANTA ADLA LTDA.</t>
  </si>
  <si>
    <t>CERVANTES</t>
  </si>
  <si>
    <t>MIGUEL ANGEL MELLADO LASTRA</t>
  </si>
  <si>
    <t>PE 46801</t>
  </si>
  <si>
    <t>72 / 0 / 0</t>
  </si>
  <si>
    <t>INMOBILIARIA E INVERSIONES LOS TALAVERAS SPA</t>
  </si>
  <si>
    <t>PABLO TALHOUK MARTIN-POSSE / ANDRES BRIONES GONZALEZ</t>
  </si>
  <si>
    <t>LOS TALAVERAS</t>
  </si>
  <si>
    <t>PE 341</t>
  </si>
  <si>
    <t>EQUIP. SERVICIOS PROFESIONALES - OFICINAS</t>
  </si>
  <si>
    <t>INVERSIONES LEFTRARU SPA</t>
  </si>
  <si>
    <t>LUIS FELIPE MONTERO ANFOSSI</t>
  </si>
  <si>
    <t>PE 37591</t>
  </si>
  <si>
    <t>PA 38314</t>
  </si>
  <si>
    <t>PA 62</t>
  </si>
  <si>
    <t>MP 94</t>
  </si>
  <si>
    <t>RF 89</t>
  </si>
  <si>
    <t>240</t>
  </si>
  <si>
    <t>VIVIENDA - EQUIP. COMERCIAL - BOTILLERIA</t>
  </si>
  <si>
    <t>JORGE MORALES LOBOS</t>
  </si>
  <si>
    <t>DOCTOR GUILLERMO MANN</t>
  </si>
  <si>
    <t>PE 51384</t>
  </si>
  <si>
    <t>005/018/031/032/034/035</t>
  </si>
  <si>
    <t>285 / 0 / 0</t>
  </si>
  <si>
    <t>INMOBILIARIA PILARES S.A.</t>
  </si>
  <si>
    <t>DANIEL ALAMOS OVEJERO</t>
  </si>
  <si>
    <t>ZAÑARTU / WILLIAMS REBOLEDO</t>
  </si>
  <si>
    <t>066</t>
  </si>
  <si>
    <t>252 / 0 / 0</t>
  </si>
  <si>
    <t>1222-1300 / 1852-1870-1888-1890</t>
  </si>
  <si>
    <t>016/017/018/106/107/108</t>
  </si>
  <si>
    <t>79 / 0 /0</t>
  </si>
  <si>
    <t>SUECIA 3005 SPA</t>
  </si>
  <si>
    <t>RICARDO ALEGRIA MORA</t>
  </si>
  <si>
    <t>SUECIA</t>
  </si>
  <si>
    <t>PE 192</t>
  </si>
  <si>
    <t>MP 313</t>
  </si>
  <si>
    <t>019/020/021/022/023/024</t>
  </si>
  <si>
    <t>ESTRELLA SOLITARIA</t>
  </si>
  <si>
    <t>INMOBILIARIA ESTRELLA SOLITARIA SPA</t>
  </si>
  <si>
    <t>76,532,507-2</t>
  </si>
  <si>
    <t>PE 226</t>
  </si>
  <si>
    <t>MP 57</t>
  </si>
  <si>
    <t>MP 305</t>
  </si>
  <si>
    <t>MP 337</t>
  </si>
  <si>
    <t>039/040/041/042</t>
  </si>
  <si>
    <t>LUIS PEREIRA</t>
  </si>
  <si>
    <t>INMOBILIARIA LUIS PEREIRA SPA</t>
  </si>
  <si>
    <t>76,746,095-3</t>
  </si>
  <si>
    <t>PE 356</t>
  </si>
  <si>
    <t>MP 335</t>
  </si>
  <si>
    <t>MP 135</t>
  </si>
  <si>
    <t>76,447,826-6</t>
  </si>
  <si>
    <t>PUBLICIDAD PANTALLA LED LUMINOSA</t>
  </si>
  <si>
    <t>015/016/017/018/040/041/059/082</t>
  </si>
  <si>
    <t>HANNOVER</t>
  </si>
  <si>
    <t>INMOBILIARIA HANNOVER SPA</t>
  </si>
  <si>
    <t>76,545,580-4</t>
  </si>
  <si>
    <t>PE 229</t>
  </si>
  <si>
    <t>MP 329</t>
  </si>
  <si>
    <t>CAPITAN FUENTES</t>
  </si>
  <si>
    <t>EQUIP. EDUCACION - JARDIN INFANTIL - SALA CUNA</t>
  </si>
  <si>
    <t>ALEXANDRA GARFIAS PEREZ Y OTROS</t>
  </si>
  <si>
    <t>6,666,976-9</t>
  </si>
  <si>
    <t>POM 241</t>
  </si>
  <si>
    <t>PE 8674</t>
  </si>
  <si>
    <t>PE 21171</t>
  </si>
  <si>
    <t>REG 114</t>
  </si>
  <si>
    <t>POM 13</t>
  </si>
  <si>
    <t>023</t>
  </si>
  <si>
    <t>MIGUEL CLARO</t>
  </si>
  <si>
    <t>SOCIEDAD INMOBILIARIA SANTA ELENA Y CIA. LTDA.</t>
  </si>
  <si>
    <t>79,880,810-9</t>
  </si>
  <si>
    <t>POM 20</t>
  </si>
  <si>
    <t>MP 295</t>
  </si>
  <si>
    <t>PE 14341</t>
  </si>
  <si>
    <t>77,756,950-3</t>
  </si>
  <si>
    <t>AMP 51</t>
  </si>
  <si>
    <t>MP 18</t>
  </si>
  <si>
    <t>005</t>
  </si>
  <si>
    <t>MANAGUA</t>
  </si>
  <si>
    <t>EQUIP. COMERCIAL - EQUIP. SERVICIOS PROFESIONALES</t>
  </si>
  <si>
    <t>FELICIA MARIA WESSEL TEITLER</t>
  </si>
  <si>
    <t>5,661,219-K</t>
  </si>
  <si>
    <t>PE 26178</t>
  </si>
  <si>
    <t>AMP 56</t>
  </si>
  <si>
    <t>RF 39</t>
  </si>
  <si>
    <t>EQUIP. COMERCIAL - CONSULTA DENTAL</t>
  </si>
  <si>
    <t>SERVICIOS Y PRESTACIONES RIO PUELO S.A.</t>
  </si>
  <si>
    <t>76,152,197-7</t>
  </si>
  <si>
    <t>POM 36</t>
  </si>
  <si>
    <t>026/027/028/029/030/031</t>
  </si>
  <si>
    <t>84,056,200-K</t>
  </si>
  <si>
    <t>079</t>
  </si>
  <si>
    <t>SEMINARIO</t>
  </si>
  <si>
    <t>15,726,205-K</t>
  </si>
  <si>
    <t>003/005</t>
  </si>
  <si>
    <t>218 / 0 / 0 / 185</t>
  </si>
  <si>
    <t>INDUSTRIAS FLORAMATIC SPA</t>
  </si>
  <si>
    <t>RODRIGO DE ARAYA / MARATHON</t>
  </si>
  <si>
    <t>1760 / 1989</t>
  </si>
  <si>
    <t>3</t>
  </si>
  <si>
    <t>6 / 0 / 0 / 10</t>
  </si>
  <si>
    <t>INMOBILIARIA KUZACORP LTDA.</t>
  </si>
  <si>
    <t>DANIELA PALACIOS MAUREIRA</t>
  </si>
  <si>
    <t>COVENTRY</t>
  </si>
  <si>
    <t>180 DIAS</t>
  </si>
  <si>
    <t>VIVIENDA - EQUIP. COMERCIAL - LOCAL</t>
  </si>
  <si>
    <t>29</t>
  </si>
  <si>
    <t>741 / 1 / 0 / 472</t>
  </si>
  <si>
    <t>FLORENCE HENRIETTE MARIE JEANNE LOUISE BOURGEAT Y OTROS</t>
  </si>
  <si>
    <t>ROBERTO RAU BUSTOS</t>
  </si>
  <si>
    <t>023/042</t>
  </si>
  <si>
    <t>INMOBILIARIA BUSTAMANTE SPA</t>
  </si>
  <si>
    <t>76,479,661-6</t>
  </si>
  <si>
    <t>GENERAL BUSTAMANTE / MUJICA</t>
  </si>
  <si>
    <t>730 / 0133</t>
  </si>
  <si>
    <t>354 DEPTOS - 225 ESTAC - 232 BOD - 75 ESTAC+BOD</t>
  </si>
  <si>
    <t>045</t>
  </si>
  <si>
    <t>022/023/024</t>
  </si>
  <si>
    <t>77,479,090-K</t>
  </si>
  <si>
    <t>98 DEPTOS - 43 ESTAC - 32 BOD - 27 ESTAC+BOD</t>
  </si>
  <si>
    <t>025/026/027/028/029/030</t>
  </si>
  <si>
    <t>INMOBILIARIA ÑUÑOA V SPA</t>
  </si>
  <si>
    <t>76,594,758-8</t>
  </si>
  <si>
    <t>1148-1154-1174-1186-1198-1212</t>
  </si>
  <si>
    <t>68 DEPTOS - 68 ESTAC - 24 BOD - 44 ESTAC+BOD</t>
  </si>
  <si>
    <t>INMOBILIARIA DON PEDRO LUCIO SPA</t>
  </si>
  <si>
    <t>76,297,527-0</t>
  </si>
  <si>
    <t>DOMINGO FAUSTINO SARMIENTO</t>
  </si>
  <si>
    <t>40 DEPTOS - 34 ESTAC - 34 BOD - 6 ESTAC+BOD</t>
  </si>
  <si>
    <t>76,449,354-0</t>
  </si>
  <si>
    <t>7 CASAS - 10 ESTAC - 7 BOD - 1 ESTAC+BOD</t>
  </si>
  <si>
    <t>AVSA NELSON SPA</t>
  </si>
  <si>
    <t>76,981,649-6</t>
  </si>
  <si>
    <t>NELSON</t>
  </si>
  <si>
    <t>6523-010</t>
  </si>
  <si>
    <t>6523-011</t>
  </si>
  <si>
    <t>6523-012</t>
  </si>
  <si>
    <t>ALMAGRO S.A.</t>
  </si>
  <si>
    <t>88,452,300-1</t>
  </si>
  <si>
    <t>JOSE PEDRO ALESSANDRI</t>
  </si>
  <si>
    <t>1460-L</t>
  </si>
  <si>
    <t>6235-004</t>
  </si>
  <si>
    <t>6235-138</t>
  </si>
  <si>
    <t>INMOBILIARIA BARRIO ITALIA SPA</t>
  </si>
  <si>
    <t>76,957,663-0</t>
  </si>
  <si>
    <t>LINCOYAN</t>
  </si>
  <si>
    <t>SALVADOR</t>
  </si>
  <si>
    <t>9-010</t>
  </si>
  <si>
    <t>9-001</t>
  </si>
  <si>
    <t>9-002</t>
  </si>
  <si>
    <t>9-004</t>
  </si>
  <si>
    <t>9-005</t>
  </si>
  <si>
    <t>9-009</t>
  </si>
  <si>
    <t>9-003</t>
  </si>
  <si>
    <t>9-020</t>
  </si>
  <si>
    <t>9-022</t>
  </si>
  <si>
    <t>INMOBILIARIA GASPAR VILLARROEL SPA</t>
  </si>
  <si>
    <t>77,060,449-4</t>
  </si>
  <si>
    <t>6520-015</t>
  </si>
  <si>
    <t>6520-012</t>
  </si>
  <si>
    <t>INMOBILIARIA INDUMOTORA S.A.</t>
  </si>
  <si>
    <t>76,078,278-5</t>
  </si>
  <si>
    <t>VICUÑA MACKENNA</t>
  </si>
  <si>
    <t>3001-002</t>
  </si>
  <si>
    <t>SUBDIVISION Y FUSION SIMULTANEA</t>
  </si>
  <si>
    <t>MANQUEHUE DESARROLLOS LTDA.</t>
  </si>
  <si>
    <t>76,699,840-2</t>
  </si>
  <si>
    <t>6423-077</t>
  </si>
  <si>
    <t>6423-076</t>
  </si>
  <si>
    <t>6423-078</t>
  </si>
  <si>
    <t>INVERSIONES LOS CIRUELOS LTDA.</t>
  </si>
  <si>
    <t>96,860,060-5</t>
  </si>
  <si>
    <t>6512-057</t>
  </si>
  <si>
    <t>6512-058</t>
  </si>
  <si>
    <t>INMOBILIARIA SANTA MEME LTDA.</t>
  </si>
  <si>
    <t>76,187,887-5</t>
  </si>
  <si>
    <t>FRANCISCO MENESES</t>
  </si>
  <si>
    <t>6615-004</t>
  </si>
  <si>
    <t>6615-008</t>
  </si>
  <si>
    <t>INMOBILIARIA MARCHANT PEREIRA DOS LTDA.</t>
  </si>
  <si>
    <t>76,115,041-3</t>
  </si>
  <si>
    <t>6629-002</t>
  </si>
  <si>
    <t>6629-003</t>
  </si>
  <si>
    <t>6629-004</t>
  </si>
  <si>
    <t>6629-005</t>
  </si>
  <si>
    <t>004/005</t>
  </si>
  <si>
    <t>271 / 0 / 0</t>
  </si>
  <si>
    <t>INMOBILIARIA ZAÑARTU S.A.</t>
  </si>
  <si>
    <t>JUAN PABLO DOMINGUEZ NAVARRO</t>
  </si>
  <si>
    <t>RODRIGO DE ARAYA / TIL-TIL</t>
  </si>
  <si>
    <t>1350 / 1980</t>
  </si>
  <si>
    <t>001/002/042/043/059/063/064/065/066</t>
  </si>
  <si>
    <t>371 / 3 / 0</t>
  </si>
  <si>
    <t>EDUARDO WEISSBLUTH RUSSO</t>
  </si>
  <si>
    <t>MALAQUIAS CONCHA / JUAN GODOY / BUSTAMANTE</t>
  </si>
  <si>
    <t>67-69-75-77-79-81 / 70-72 / 655-663</t>
  </si>
  <si>
    <t>015/016/017/018/019/020</t>
  </si>
  <si>
    <t>EQUIP. SERVICIOS - TALLER DE SERVICIO AUTOMOTOR</t>
  </si>
  <si>
    <t>INMOBILIARIA E INVERSIONES INVERSA S.A.</t>
  </si>
  <si>
    <t>MAKARENA SOFIA CASTRO GRELL</t>
  </si>
  <si>
    <t>009/010/011/012/013/014/015/016/017/018/019/020</t>
  </si>
  <si>
    <t>CIERRE DE PASAJE PARTICULAR</t>
  </si>
  <si>
    <t>SEBASTIAN RICHTER Y OTROS (11)</t>
  </si>
  <si>
    <t>MARCO RODRIGUEZ ORMAZABAL</t>
  </si>
  <si>
    <t>TERRAZA</t>
  </si>
  <si>
    <t>COMUNIDAD EDIFICIO SIMON BOLIVAR ORIENTE</t>
  </si>
  <si>
    <t>LUIS EUGENIO MOLINA VILLASECA</t>
  </si>
  <si>
    <t>PE 72</t>
  </si>
  <si>
    <t>MP 300</t>
  </si>
  <si>
    <t>MP 220</t>
  </si>
  <si>
    <t>RF 119</t>
  </si>
  <si>
    <t>001-002/003/004/005/006/009/010/011</t>
  </si>
  <si>
    <t>100 / 0 / 0</t>
  </si>
  <si>
    <t>INMOBILIARIA LA VERBENA SPA</t>
  </si>
  <si>
    <t>LA VERBENA / ROMEO SALINAS / AMAPOLAS</t>
  </si>
  <si>
    <t>5439-5461-5471 / 1529-1547-1557 / 5558 B-C-D</t>
  </si>
  <si>
    <t>153 / 2 / 0</t>
  </si>
  <si>
    <t>INMOBILIARIA LOS TILOS S.A.</t>
  </si>
  <si>
    <t xml:space="preserve">RODOFLFO VALDES HERNANDEZ Y OTROS </t>
  </si>
  <si>
    <t>MARATHON</t>
  </si>
  <si>
    <t>027/028</t>
  </si>
  <si>
    <t>264 / 9 / 0</t>
  </si>
  <si>
    <t>ECHEVERRIA IZQUIERDO INMOBILIARIA E INVERSIONES S.A.</t>
  </si>
  <si>
    <t>PEDRO SOFFIA SANCHEZ</t>
  </si>
  <si>
    <t>2362 AL 2368-2370-2384</t>
  </si>
  <si>
    <t>043/044/045</t>
  </si>
  <si>
    <t>INMOBILIARIA ICOM SUAREZ MUJICA SPA</t>
  </si>
  <si>
    <t>PATRICIO MORELLI URRUTIA</t>
  </si>
  <si>
    <t>SUAREZ MUJICA</t>
  </si>
  <si>
    <t>PE 221</t>
  </si>
  <si>
    <t>275 / 0 / 0</t>
  </si>
  <si>
    <t>TIL-TIL / ZAÑARTU</t>
  </si>
  <si>
    <t>1910 / 1313</t>
  </si>
  <si>
    <t>PE 87</t>
  </si>
  <si>
    <t>022</t>
  </si>
  <si>
    <t>PISCINA</t>
  </si>
  <si>
    <t>SERGIO ALMENDRA GONZALEZ</t>
  </si>
  <si>
    <t>JOSE SAAVEDRA ALESSANDRI</t>
  </si>
  <si>
    <t>REINA DEL MAR</t>
  </si>
  <si>
    <t>PE 55615</t>
  </si>
  <si>
    <t>AMP 28</t>
  </si>
  <si>
    <t>RF 58</t>
  </si>
  <si>
    <t>024/0252/026/027/028/029</t>
  </si>
  <si>
    <t>PUBLICIDAD GRAFICA ADHESIVA</t>
  </si>
  <si>
    <t>2530 AL 2610</t>
  </si>
  <si>
    <t>101</t>
  </si>
  <si>
    <t>INMOBILIARIA GRECIA LTDA.</t>
  </si>
  <si>
    <t>4851 LC 4</t>
  </si>
  <si>
    <t>PE 71474</t>
  </si>
  <si>
    <t>009/010</t>
  </si>
  <si>
    <t>521-557</t>
  </si>
  <si>
    <t>EUROCORP S.A.</t>
  </si>
  <si>
    <t>PE 128</t>
  </si>
  <si>
    <t>MP 147</t>
  </si>
  <si>
    <t>SIMON BOLIVAR</t>
  </si>
  <si>
    <t>CAROLINA ANDREA CAMPAÑA CUEVAS</t>
  </si>
  <si>
    <t>13,756,455-6</t>
  </si>
  <si>
    <t>76,001,653-5</t>
  </si>
  <si>
    <t>PE 82</t>
  </si>
  <si>
    <t>MP 347</t>
  </si>
  <si>
    <t>VICENTE REYES</t>
  </si>
  <si>
    <t>12,267,084-8</t>
  </si>
  <si>
    <t>POM 1</t>
  </si>
  <si>
    <t>RAIMUNDO MORRIS CARDENAS</t>
  </si>
  <si>
    <t>8,184,284-1</t>
  </si>
  <si>
    <t>PE 13675</t>
  </si>
  <si>
    <t>POM 163</t>
  </si>
  <si>
    <t>10,162,293-2</t>
  </si>
  <si>
    <t>POM 69</t>
  </si>
  <si>
    <t>002</t>
  </si>
  <si>
    <t>HOLANDA</t>
  </si>
  <si>
    <t xml:space="preserve">2954-A </t>
  </si>
  <si>
    <t>EQUIP.COMERCIAL - SERVICIOS</t>
  </si>
  <si>
    <t xml:space="preserve">AUTOMOTORA PEDRO DE VALDIVIA </t>
  </si>
  <si>
    <t>76,245,750-4</t>
  </si>
  <si>
    <t>POM 161</t>
  </si>
  <si>
    <t>001/002/003/005</t>
  </si>
  <si>
    <t>PRESIDENTE JOSE BATLLE Y ORDOÑEZ</t>
  </si>
  <si>
    <t>VIVIENDA - EQUIP. COMERCIAL - OFICINAS</t>
  </si>
  <si>
    <t>INMOBILIARIA MOINTE VINSON SPA</t>
  </si>
  <si>
    <t>76,548,105-4</t>
  </si>
  <si>
    <t>PE 170</t>
  </si>
  <si>
    <t>MP 162</t>
  </si>
  <si>
    <t>EMPRESA DECORADORA NACIONAL EDENA S.A.</t>
  </si>
  <si>
    <t>96,763,570-7</t>
  </si>
  <si>
    <t>POM 154</t>
  </si>
  <si>
    <t>PE 12077</t>
  </si>
  <si>
    <t>REG 184</t>
  </si>
  <si>
    <t>008</t>
  </si>
  <si>
    <t>TUCAPEL / SEMINARIO</t>
  </si>
  <si>
    <t>233 / 468 LC 1-2-3</t>
  </si>
  <si>
    <t>76,587,782-2</t>
  </si>
  <si>
    <t>PE 212</t>
  </si>
  <si>
    <t>MP 336</t>
  </si>
  <si>
    <t>MP 122</t>
  </si>
  <si>
    <t>024/025</t>
  </si>
  <si>
    <t>DOCTOR JOHOW</t>
  </si>
  <si>
    <t>INMOBILIARIA DIEGO DE ALMAGRO LTDA.</t>
  </si>
  <si>
    <t>76,026,334-6</t>
  </si>
  <si>
    <t>PE 153</t>
  </si>
  <si>
    <t>MP 293</t>
  </si>
  <si>
    <t>040/041/042/043/044/121/122</t>
  </si>
  <si>
    <t>76,582,873-2</t>
  </si>
  <si>
    <t>SUCRE</t>
  </si>
  <si>
    <t>3174-3184-3206</t>
  </si>
  <si>
    <t>138 DEPTOS - 123 ESTAC - 128 BOD - 11 ESTAC+BOD</t>
  </si>
  <si>
    <t>INMOBILIARIA PATAGONIA S.A.</t>
  </si>
  <si>
    <t>76,361,456-5</t>
  </si>
  <si>
    <t>LAS ENCINAS</t>
  </si>
  <si>
    <t>6335-001</t>
  </si>
  <si>
    <t>6335-003</t>
  </si>
  <si>
    <t>INMOBILIARIA MPC WILLIAMAS REBOLLEDO SPA</t>
  </si>
  <si>
    <t>77,014,741-7</t>
  </si>
  <si>
    <t>6601-004</t>
  </si>
  <si>
    <t>94 DEPTOS - 77 ESTAC - 52 BOD - 44 ESTAC+BOD</t>
  </si>
  <si>
    <t>139 DEPTOS - 86 ESTAC - 68 BOD - 79 ESTAC+BOD</t>
  </si>
  <si>
    <t>004/005/006/007/008</t>
  </si>
  <si>
    <t xml:space="preserve">OTTAWA </t>
  </si>
  <si>
    <t>76,414,746-4</t>
  </si>
  <si>
    <t>PE 364</t>
  </si>
  <si>
    <t>MP 05</t>
  </si>
  <si>
    <t>041</t>
  </si>
  <si>
    <t>ALONSO DE ERCILLA</t>
  </si>
  <si>
    <t>INMOBILIARIA ALONSO DE ERCILLA S.A.</t>
  </si>
  <si>
    <t>76,453,929-K</t>
  </si>
  <si>
    <t>PE 348</t>
  </si>
  <si>
    <t>MP 219</t>
  </si>
  <si>
    <t>MP 339</t>
  </si>
  <si>
    <t>036/037</t>
  </si>
  <si>
    <t>SANTA JULIA</t>
  </si>
  <si>
    <t>INMOBILIARIA SANTA JULIA LTDA.</t>
  </si>
  <si>
    <t>76,756,626-3</t>
  </si>
  <si>
    <t>PE 347</t>
  </si>
  <si>
    <t>MP 221</t>
  </si>
  <si>
    <t>039/040/041</t>
  </si>
  <si>
    <t>1822 LC 7-8-9</t>
  </si>
  <si>
    <t>METLIFE SEGUROS DE VIDA S.A.</t>
  </si>
  <si>
    <t>99,289,000-2</t>
  </si>
  <si>
    <t>POM 41</t>
  </si>
  <si>
    <t>PE 123</t>
  </si>
  <si>
    <t>RF 152</t>
  </si>
  <si>
    <t>011/020/021/022/023</t>
  </si>
  <si>
    <t>98 / 3 / 0</t>
  </si>
  <si>
    <t>JORGE SQUELLA CORREA</t>
  </si>
  <si>
    <t>RODRIGO DE ARAYA / PEDRO DE VALDIVIA</t>
  </si>
  <si>
    <t>2450-2480-2484-2486 / 5461</t>
  </si>
  <si>
    <t>001/002/003/004/005/006/014/015/028</t>
  </si>
  <si>
    <t>227 / 6 / 0</t>
  </si>
  <si>
    <t>INMOBILIARIA LOS AVELLANOS SPA</t>
  </si>
  <si>
    <t>LOS AVELLANOS / PEDRO DE VALDIVIA</t>
  </si>
  <si>
    <t>2531-2543-2553-2557-2591-2597-2605 / 5414/5446</t>
  </si>
  <si>
    <t>013/014/015/044/045/046</t>
  </si>
  <si>
    <t>393 / 1 / 0</t>
  </si>
  <si>
    <t>INMOBILIARIA PEDRO DE OÑA SPA</t>
  </si>
  <si>
    <t>FERNANDO COLCHERO</t>
  </si>
  <si>
    <t>PEDRO DE OÑA / VICUÑA MACKENNA</t>
  </si>
  <si>
    <t>35-55-79-83 / 910-912-920-930</t>
  </si>
  <si>
    <t>001/002/003/004/012</t>
  </si>
  <si>
    <t>154 / 0 / 0</t>
  </si>
  <si>
    <t>INMOBILIARIA EL DESCUBRIDOR S.A.</t>
  </si>
  <si>
    <t>070/071</t>
  </si>
  <si>
    <t>35 / 0 / 0</t>
  </si>
  <si>
    <t>SOCIEDAD DE INVERSIONES ARAUCANA SPA</t>
  </si>
  <si>
    <t>HAMBURGO</t>
  </si>
  <si>
    <t>1612-1626</t>
  </si>
  <si>
    <t>PE 230</t>
  </si>
  <si>
    <t>MP 288</t>
  </si>
  <si>
    <t>587</t>
  </si>
  <si>
    <t>INMOBILIARIA E INVERSIONES ALBORES LTDA.</t>
  </si>
  <si>
    <t>MARIA ALEJANDRA BOLADOS SARMIENTO</t>
  </si>
  <si>
    <t>3628 LC 4</t>
  </si>
  <si>
    <t>016/017</t>
  </si>
  <si>
    <t>INMOBILIARIA NICE LTDA.</t>
  </si>
  <si>
    <t>76,722,471-0</t>
  </si>
  <si>
    <t>PE 491</t>
  </si>
  <si>
    <t>MP 210</t>
  </si>
  <si>
    <t>MP 290</t>
  </si>
  <si>
    <t>031</t>
  </si>
  <si>
    <t>PEDRO DE OÑA</t>
  </si>
  <si>
    <t>PUBLICIDAD LETRERO COLGANTE NO LUMINOSO</t>
  </si>
  <si>
    <t>INVERSIONES R Y R SPA</t>
  </si>
  <si>
    <t>78,721,590-4</t>
  </si>
  <si>
    <t>POM 29</t>
  </si>
  <si>
    <t>CAMPO DE DEPORTES</t>
  </si>
  <si>
    <t>EQUIP. SERVICIOS - PROFESIONALES</t>
  </si>
  <si>
    <t>ALTA TECNOLOGIA MEDICA S.A.</t>
  </si>
  <si>
    <t>96,705,150-0</t>
  </si>
  <si>
    <t>ALT 130</t>
  </si>
  <si>
    <t>MP 245</t>
  </si>
  <si>
    <t>76,844,891-4</t>
  </si>
  <si>
    <t>76,749,067-4</t>
  </si>
  <si>
    <t>72 DEPTOS - 42 ESTAC - 32 BOD - 30 ESTAC+BOD</t>
  </si>
  <si>
    <t>0 / 2 / 0</t>
  </si>
  <si>
    <t>INMOBILIARIA EQUILIBRIO URBANO SPA</t>
  </si>
  <si>
    <t>JUAN EDUARDO VILLALOBOS SOTO</t>
  </si>
  <si>
    <t>2150 LC 1B</t>
  </si>
  <si>
    <t>PE 213</t>
  </si>
  <si>
    <t>026/027</t>
  </si>
  <si>
    <t>EQUIP. COMERCIAL - BODEGAS</t>
  </si>
  <si>
    <t>0 / 4 / 0</t>
  </si>
  <si>
    <t>AKI KB MINIBODEGAS SPA</t>
  </si>
  <si>
    <t>CLAUDIA NEGRETE GALAZ</t>
  </si>
  <si>
    <t>MANUEL MONTT / SUCRE</t>
  </si>
  <si>
    <t>2308 / 1840</t>
  </si>
  <si>
    <t>298 / 5 / 0</t>
  </si>
  <si>
    <t>INMOBILIARIA EL CANELO SPA</t>
  </si>
  <si>
    <t>SERGIO PEREIRA ROJAS / JAVIER MONREAL HAASE</t>
  </si>
  <si>
    <t>PE 129</t>
  </si>
  <si>
    <t>001/0025//003/027/028/029</t>
  </si>
  <si>
    <t>13 / 13</t>
  </si>
  <si>
    <t>90 / 4 / 0</t>
  </si>
  <si>
    <t>INMOBILIARIA INFANTE VIDELA S.A.</t>
  </si>
  <si>
    <t>PABLO SARTORI GALLEGUILLOS / CHRISTIAN WUNKHAUS AYLWIN</t>
  </si>
  <si>
    <t>CIRUJANO VIDELA / JOSE MANUEL INFANTE</t>
  </si>
  <si>
    <t>1315-1327-1339 / 2240-2250-2258</t>
  </si>
  <si>
    <t>PE 103</t>
  </si>
  <si>
    <t>016/008</t>
  </si>
  <si>
    <t>INMOBILIARIA PRO 9 SPA</t>
  </si>
  <si>
    <t>DEREK HUBERMANN DAVID</t>
  </si>
  <si>
    <t>EXEQUIEL FERNANDEZ / JOSE PEDRO ALESSANDRI</t>
  </si>
  <si>
    <t>1670 / 1655-C</t>
  </si>
  <si>
    <t>PE 312</t>
  </si>
  <si>
    <t>020/021</t>
  </si>
  <si>
    <t>177 / 0 / 0</t>
  </si>
  <si>
    <t>INMOBILIARIA MANUEL MONTT SPA</t>
  </si>
  <si>
    <t>FELIPE RUIZ-TAGLE CORREA</t>
  </si>
  <si>
    <t>MANUEL MONTT</t>
  </si>
  <si>
    <t>2499-2501-2517</t>
  </si>
  <si>
    <t>PE 325</t>
  </si>
  <si>
    <t>010/011/012</t>
  </si>
  <si>
    <t>107 / 0 / 0</t>
  </si>
  <si>
    <t>INMOBILIARIA AVSA NELSON SPA</t>
  </si>
  <si>
    <t>ALESSANDRO OPICCI ESCUTI</t>
  </si>
  <si>
    <t>1825-1851-1877</t>
  </si>
  <si>
    <t>AGUSTINA PAZ GONZALEZ CANDEL</t>
  </si>
  <si>
    <t>JUAN PABLO VASQUEZ CALDERON</t>
  </si>
  <si>
    <t>LOS ALMENDROS</t>
  </si>
  <si>
    <t>76,166,365-8</t>
  </si>
  <si>
    <t>PE 274</t>
  </si>
  <si>
    <t>MP 7</t>
  </si>
  <si>
    <t>36 DEPTOS - 38 ESTAC - 24 BOD - 12 ESTAC+BOD</t>
  </si>
  <si>
    <t xml:space="preserve">VICUÑA MACKENNA </t>
  </si>
  <si>
    <t>332 DEPTOS - 264 ESTAC - 185 BOD - 27 ESTAC+BOD - 2 LOC</t>
  </si>
  <si>
    <t>INMOBILIARIA PUCARA II S.A.</t>
  </si>
  <si>
    <t>76,680,184-3</t>
  </si>
  <si>
    <t>1564-027</t>
  </si>
  <si>
    <t>RECTIFICACION DE DESLINDES</t>
  </si>
  <si>
    <t>TECNIGEN S.A.</t>
  </si>
  <si>
    <t>93,020,000-K</t>
  </si>
  <si>
    <t>6501-003</t>
  </si>
  <si>
    <t>6501-014</t>
  </si>
  <si>
    <t>EQUIP. COMERCIAL - RESTAURANTE</t>
  </si>
  <si>
    <t>SISTEMAS ANALITICOS Y CIA. LTDA.</t>
  </si>
  <si>
    <t>REG 110</t>
  </si>
  <si>
    <t>003/004/005</t>
  </si>
  <si>
    <t>250 / 2 / 0</t>
  </si>
  <si>
    <t>DESARROLLOS INMOBILIARIOS I SPA</t>
  </si>
  <si>
    <t>ALEJANDRO URZUA PIZARRO</t>
  </si>
  <si>
    <t>SEBASTIAN PAVEZ SALINAS</t>
  </si>
  <si>
    <t xml:space="preserve">EQUIP. COMERCIAL - LOCAL </t>
  </si>
  <si>
    <t>CAROLINA LORENA ROM</t>
  </si>
  <si>
    <t>007/008</t>
  </si>
  <si>
    <t>7</t>
  </si>
  <si>
    <t>77 / 0 / 0</t>
  </si>
  <si>
    <t>INMOBILIARIA INSPIRA SPA</t>
  </si>
  <si>
    <t>ROBERTO CHAURIYE CLARCK</t>
  </si>
  <si>
    <t>CLORINDA WILSHAW</t>
  </si>
  <si>
    <t>559-563</t>
  </si>
  <si>
    <t>021</t>
  </si>
  <si>
    <t>96,955,420-8</t>
  </si>
  <si>
    <t>103 DEPTOS - 90 ESTAC - 61 BOD - 3 ESTAC+ESTAC - 33 ESTAC+BOD - 9 ESTAC+ESTAC+BOD</t>
  </si>
  <si>
    <t xml:space="preserve">ALONSO DE ERCILLA </t>
  </si>
  <si>
    <t>112 DEPTOS - 78 ESTAC - 78 BOD - 34 ESTAC+BOD</t>
  </si>
  <si>
    <t>OTAWA / LOS CEREZOS</t>
  </si>
  <si>
    <t>4271-4281 / 165-183-191</t>
  </si>
  <si>
    <t>49 DEPTOS - 23 ESTAC -  25 BOD - 32 ESTAC+BOD</t>
  </si>
  <si>
    <t>019</t>
  </si>
  <si>
    <t>INVERSIONES Y DESARROLLO INDESAR LTDA.</t>
  </si>
  <si>
    <t>79,815,890-2</t>
  </si>
  <si>
    <t>JULIO PRADO</t>
  </si>
  <si>
    <t>59 DEPTOS - 44 ESTAC - 33 BOD - 19 ESTAC+BOD</t>
  </si>
  <si>
    <t>INVERSIONES INGENIEROS DIECISEIS SPA</t>
  </si>
  <si>
    <t>76,912,126-9</t>
  </si>
  <si>
    <t>96-100</t>
  </si>
  <si>
    <t>3926-034</t>
  </si>
  <si>
    <t>108-116</t>
  </si>
  <si>
    <t>3926-035</t>
  </si>
  <si>
    <t>CONSTRUCTORA COCALAN S.A.</t>
  </si>
  <si>
    <t>76,263,223-3</t>
  </si>
  <si>
    <t>3926-006</t>
  </si>
  <si>
    <t>3926-007</t>
  </si>
  <si>
    <t>3926-008</t>
  </si>
  <si>
    <t>INVERSIONES TJC CHILE S.A.</t>
  </si>
  <si>
    <t>76,905,571-1</t>
  </si>
  <si>
    <t>6512-002</t>
  </si>
  <si>
    <t>DIVISION PREDIAL CON AFECTACION</t>
  </si>
  <si>
    <t>1606-1632</t>
  </si>
  <si>
    <t>6512-009</t>
  </si>
  <si>
    <t>SUBDIVISION</t>
  </si>
  <si>
    <t>EQUIP. CULTURAL - CANAL DE TELEVISION</t>
  </si>
  <si>
    <t>RED TELEVISIVA MEGAVISION S.A.</t>
  </si>
  <si>
    <t>79,952,350-7</t>
  </si>
  <si>
    <t>PAMP 83</t>
  </si>
  <si>
    <t>001/009/010</t>
  </si>
  <si>
    <t>BREMEN</t>
  </si>
  <si>
    <t>76,588,124-2</t>
  </si>
  <si>
    <t>GENERAL JOSE ARTIGAS</t>
  </si>
  <si>
    <t>76,452,199-4</t>
  </si>
  <si>
    <t>PE 276</t>
  </si>
  <si>
    <t>INMOBILIARIA TOWN HOUSE JULIA LTDA.</t>
  </si>
  <si>
    <t>76,753,909-6</t>
  </si>
  <si>
    <t>PE 90</t>
  </si>
  <si>
    <t>2559 LC 5-6</t>
  </si>
  <si>
    <t>024/025/026</t>
  </si>
  <si>
    <t>INMOBILIARIA PASCUAL BABURIZZA LTDA.</t>
  </si>
  <si>
    <t>76,468,308-0</t>
  </si>
  <si>
    <t>PE 83</t>
  </si>
  <si>
    <t>PASCUAL BABURIZZA</t>
  </si>
  <si>
    <t>SOCIEDAD INMOBILIARIA E INVERSIONES SANTA ADLA LTDA.</t>
  </si>
  <si>
    <t>76,203,674-7</t>
  </si>
  <si>
    <t>PE 66</t>
  </si>
  <si>
    <t>NUÑEZ DE ARCE</t>
  </si>
  <si>
    <t>EQUIP. SERVICIOS PROFECIONALES - OFICINAS</t>
  </si>
  <si>
    <t>RENATO ALFREDO CUADROS OPPE</t>
  </si>
  <si>
    <t>14,470,894-6</t>
  </si>
  <si>
    <t>POM 76</t>
  </si>
  <si>
    <t>76,719,814-0</t>
  </si>
  <si>
    <t>068/069</t>
  </si>
  <si>
    <t>EQUIP. EDUCACIONAL - SALA CUNA - JARDIN INFANTIL</t>
  </si>
  <si>
    <t>UNIVERSIDAD METROPOLITANA DE CIENCIAS DE LA EDUCACION</t>
  </si>
  <si>
    <t>60,910,047-8</t>
  </si>
  <si>
    <t>001/002/003/004</t>
  </si>
  <si>
    <t>20 / 30</t>
  </si>
  <si>
    <t>1012 / 14 / 0</t>
  </si>
  <si>
    <t>INMOBILIARIA PAZ SPA</t>
  </si>
  <si>
    <t>361-395-401-413</t>
  </si>
  <si>
    <t>SOLANGE ANDREA FARIÑA JARA</t>
  </si>
  <si>
    <t>EDSON AHUMADA ZUÑIGA</t>
  </si>
  <si>
    <t>CARRERA PINTO</t>
  </si>
  <si>
    <t>REG 19</t>
  </si>
  <si>
    <t>ANDREA TORRES HERNANDEZ / ARNAU SARDA</t>
  </si>
  <si>
    <t>HECTOR HORMAZABAL HIDALGO</t>
  </si>
  <si>
    <t>PE 55616</t>
  </si>
  <si>
    <t>018</t>
  </si>
  <si>
    <t>EQUIP. COMERCIAL - VETERINARIA</t>
  </si>
  <si>
    <t>SEGUROS DE VIDA CONSORCIO NACIONAL DE SEGUROS S.A.</t>
  </si>
  <si>
    <t>DANIEL VENABLES BRITO</t>
  </si>
  <si>
    <t>PE 22 / 2007</t>
  </si>
  <si>
    <t>RF 141 / 2007</t>
  </si>
  <si>
    <t>68 / 0 / 0</t>
  </si>
  <si>
    <t>INMOBILIARIA NUNOA V SPA</t>
  </si>
  <si>
    <t>FERNANDO COLCHERO DUCCI / DENNYS HERMOSILLA FUENZALIDA</t>
  </si>
  <si>
    <t>PE 352</t>
  </si>
  <si>
    <t>012/013/014/015/021/022/023</t>
  </si>
  <si>
    <t>250 / 0 / 0</t>
  </si>
  <si>
    <t>INVERSIONES ACTUAL RAICES SPA</t>
  </si>
  <si>
    <t>PABLO GELLONA VIAL</t>
  </si>
  <si>
    <t>PEDRO DE VALDIVIA / JEAN SIBELIUS</t>
  </si>
  <si>
    <t>2602-2612-2630-2652 / 2521-2535-2541</t>
  </si>
  <si>
    <t>EQUIP. SERVICIOS - PROFESIONALES - OFICINA</t>
  </si>
  <si>
    <t>OSCAR IBARRA RIOS</t>
  </si>
  <si>
    <t>PAULA CRUZ SALGADO</t>
  </si>
  <si>
    <t>PE 36087</t>
  </si>
  <si>
    <t>036/038/052/067/068/069/070/071/072/660/661</t>
  </si>
  <si>
    <t>299 / 4 / 0</t>
  </si>
  <si>
    <t>SOCIEDAD INMOBILIARIA PLAZA EGAÑA SPA</t>
  </si>
  <si>
    <t>PLAZA EGAÑA / LASTENIA VALDIVIESO</t>
  </si>
  <si>
    <t>76-84A-84B-86-88-92-100 / 5598D-5598F</t>
  </si>
  <si>
    <t>PE 93</t>
  </si>
  <si>
    <t>040</t>
  </si>
  <si>
    <t>LUIS EMILIO FUENZALIDA OSSA</t>
  </si>
  <si>
    <t>MARCO VERDUGO MARTINEZ</t>
  </si>
  <si>
    <t>PE 4480</t>
  </si>
  <si>
    <t>PAMP 89</t>
  </si>
  <si>
    <t>REG 181</t>
  </si>
  <si>
    <t>BANCO INTERNACIONAL S.A.</t>
  </si>
  <si>
    <t>RENATO ECHIBURU MORTHEIRU</t>
  </si>
  <si>
    <t>PAMP 152</t>
  </si>
  <si>
    <t xml:space="preserve">PAMP </t>
  </si>
  <si>
    <t>AÑO 1923</t>
  </si>
  <si>
    <t>RF 100</t>
  </si>
  <si>
    <t>PAMP 135</t>
  </si>
  <si>
    <t>RF 30</t>
  </si>
  <si>
    <t>034</t>
  </si>
  <si>
    <t>JORGE MATIAS MARIANO SALAZAR RIESTRA</t>
  </si>
  <si>
    <t>CARLOS FRIAS REYES</t>
  </si>
  <si>
    <t>802 LC 1</t>
  </si>
  <si>
    <t>REG 63</t>
  </si>
  <si>
    <t>POM 339</t>
  </si>
  <si>
    <t>RF 7</t>
  </si>
  <si>
    <t>POM 75</t>
  </si>
  <si>
    <t>043</t>
  </si>
  <si>
    <t>PABLO EGAÑA DEL SOL</t>
  </si>
  <si>
    <t>OLIMPIA LIRA SUTIL</t>
  </si>
  <si>
    <t>DANIELA PATRICIA CACERES DIAZ</t>
  </si>
  <si>
    <t>PATRICIO ALEJANDRO SANTIBAÑEZ COLICHEO</t>
  </si>
  <si>
    <t>PE 40</t>
  </si>
  <si>
    <t>MP 139</t>
  </si>
  <si>
    <t>001/003</t>
  </si>
  <si>
    <t>299 / 0 / 0</t>
  </si>
  <si>
    <t>INMOBILIARAI E INVERSIONES ZAÑARTU SPA</t>
  </si>
  <si>
    <t>EDUARDO CANCINO GACITUA / PABLO TALHOUK MARTIN-POSSE / ANDRES BRIONES GONZALEZ</t>
  </si>
  <si>
    <t>ZAÑARTU / FRANCISCO DE PAULA TAFORO</t>
  </si>
  <si>
    <t>1903 / 1971</t>
  </si>
  <si>
    <t>PE 233</t>
  </si>
  <si>
    <t>019/020</t>
  </si>
  <si>
    <t>COMPAÑÍA DE SEGUROS CONFUTURO S.A. / MAURICIO ZEMAN VERGARA</t>
  </si>
  <si>
    <t>2810-2830</t>
  </si>
  <si>
    <t>047</t>
  </si>
  <si>
    <t>BERTHA ALALAUF DRUKER</t>
  </si>
  <si>
    <t>VICTOR HENRIQUEZ ONETTO</t>
  </si>
  <si>
    <t>946-952-958</t>
  </si>
  <si>
    <t>REG 75</t>
  </si>
  <si>
    <t>JOSE MIGUEL EDWARDS YAÑEZ</t>
  </si>
  <si>
    <t>JOSE PATRICIO LARRAIN VIAL</t>
  </si>
  <si>
    <t xml:space="preserve">SAN JUAN DE LUZ </t>
  </si>
  <si>
    <t>69 / 0 / 0</t>
  </si>
  <si>
    <t>INMOBILIARIA BARRIO NUEVO LTDA.</t>
  </si>
  <si>
    <t>RICARDO FRANULIC MORAGA</t>
  </si>
  <si>
    <t>EXEQUIEL FERNANDEZ</t>
  </si>
  <si>
    <t>PE 309</t>
  </si>
  <si>
    <t>EQUIP. COMERCIAL - ESTACION DE SERVICIO</t>
  </si>
  <si>
    <t>COMPAÑÍA DE PETROLEOS DE CHILE COPEC</t>
  </si>
  <si>
    <t>POM 77</t>
  </si>
  <si>
    <t>PE 15746</t>
  </si>
  <si>
    <t>PAMP 85</t>
  </si>
  <si>
    <t>RF 11</t>
  </si>
  <si>
    <t>POM 61</t>
  </si>
  <si>
    <t>23 / 23 / 23</t>
  </si>
  <si>
    <t>1104 / 23 / 0</t>
  </si>
  <si>
    <t>PENTA VIDA COMPAÑÍA DE SEGUROS DE VIDA S.A.</t>
  </si>
  <si>
    <t>MATIAS SILVA CABELLOS</t>
  </si>
  <si>
    <t>035/036/037/038/039</t>
  </si>
  <si>
    <t>64 / 0 / 0</t>
  </si>
  <si>
    <t>INMOBILIARIA Y CONSTRUCTORA PEBAL S.A.</t>
  </si>
  <si>
    <t>FABIO CRUZ VIAL</t>
  </si>
  <si>
    <t>ZAÑARTU / LOS TRES ANTONIOS</t>
  </si>
  <si>
    <t>2702-2712-2860 / 1860-1876</t>
  </si>
  <si>
    <t>JORGE KING CASTRO</t>
  </si>
  <si>
    <t>NATALIA URBINA TORO</t>
  </si>
  <si>
    <t>RICARDO LYON</t>
  </si>
  <si>
    <t>2653 L</t>
  </si>
  <si>
    <t>DAISY TERESA MUJAES JACOB</t>
  </si>
  <si>
    <t>MONICA CABRERA CORTES</t>
  </si>
  <si>
    <t>SOLANGE BUSTAMANTE GONZALEZ</t>
  </si>
  <si>
    <t>ROMINA NUÑEZ VIVANCO</t>
  </si>
  <si>
    <t>PEATONES 31</t>
  </si>
  <si>
    <t>029</t>
  </si>
  <si>
    <t>EQUIP. SERVICIO S- PROFESIONALES - OFICINAS</t>
  </si>
  <si>
    <t>ALFACOM INGENIERIA LTDA.</t>
  </si>
  <si>
    <t>PAMELA CORNEJO VARGAS</t>
  </si>
  <si>
    <t>SERGIO GONZALEZ HUDSON</t>
  </si>
  <si>
    <t>HERNAN ELGUETA STRANGE</t>
  </si>
  <si>
    <t>LAS ALGAS</t>
  </si>
  <si>
    <t>048</t>
  </si>
  <si>
    <t>ROBERTO JAIME WALKER GOMEZ</t>
  </si>
  <si>
    <t>CARLO ALEJANDRO ANAYA FLOREZ</t>
  </si>
  <si>
    <t>LOS ALIAGA</t>
  </si>
  <si>
    <t>0 / 10 / 0 / 12</t>
  </si>
  <si>
    <t>INMOBILIARIA RIO PUELO S.A.</t>
  </si>
  <si>
    <t>CLAUDIA VALERIA STEINER SEGAL</t>
  </si>
  <si>
    <t>545 / 3953-3923</t>
  </si>
  <si>
    <t>021/022</t>
  </si>
  <si>
    <t>23 / 0 / 0 / 25</t>
  </si>
  <si>
    <t>INMOBILIARIA TOWN HOUSE TORRES SPA</t>
  </si>
  <si>
    <t>FELIPE BARRA BALTRA</t>
  </si>
  <si>
    <t>PEDRO TORRES</t>
  </si>
  <si>
    <t>530-540</t>
  </si>
  <si>
    <t>INMOBILIARIA E INVERSIONES BADEN SPA</t>
  </si>
  <si>
    <t>76,590-015-8</t>
  </si>
  <si>
    <t>BADEN</t>
  </si>
  <si>
    <t>32 DEPTOS - 30 ESTAC - 32 BOD - 2 ESTAC EN CONJ</t>
  </si>
  <si>
    <t>118 DEPTOS - 63 ESTAC - 60 BOD - 58 ESTAC+BOD</t>
  </si>
  <si>
    <t>76,375,133-3</t>
  </si>
  <si>
    <t>INMOBILIARIA ISABEL SPA</t>
  </si>
  <si>
    <t>76,975,837-2</t>
  </si>
  <si>
    <t>1600-1640</t>
  </si>
  <si>
    <t>6615-005</t>
  </si>
  <si>
    <t>6615-006</t>
  </si>
  <si>
    <t>INMOBILIARIA BROTEC ICAFAL S.A.</t>
  </si>
  <si>
    <t>79,982,210-5</t>
  </si>
  <si>
    <t>6527-044</t>
  </si>
  <si>
    <t>6527-012</t>
  </si>
  <si>
    <t>6527-013</t>
  </si>
  <si>
    <t>6527-026</t>
  </si>
  <si>
    <t>6527-025</t>
  </si>
  <si>
    <t>CARLOS MARCIAL TAGLE DOREN</t>
  </si>
  <si>
    <t>5,208,952-2</t>
  </si>
  <si>
    <t>1318-A</t>
  </si>
  <si>
    <t>1318-B</t>
  </si>
  <si>
    <t>5813-021</t>
  </si>
  <si>
    <t>INMOBILIARIA MANUEL DE SALAS SPA</t>
  </si>
  <si>
    <t>77,060,586-5</t>
  </si>
  <si>
    <t xml:space="preserve">MANUEL DE SALAS </t>
  </si>
  <si>
    <t>BROWN NORTE</t>
  </si>
  <si>
    <t>604-C</t>
  </si>
  <si>
    <t>604-D</t>
  </si>
  <si>
    <t>43-039</t>
  </si>
  <si>
    <t>43-040</t>
  </si>
  <si>
    <t>43-041</t>
  </si>
  <si>
    <t>43-108</t>
  </si>
  <si>
    <t>43-109</t>
  </si>
  <si>
    <t>INMOBILIARIA COLOSO VICUÑA MCKENNA LTDA.</t>
  </si>
  <si>
    <t>77,050,555-0</t>
  </si>
  <si>
    <t>SANTA ELVIRA</t>
  </si>
  <si>
    <t>_068</t>
  </si>
  <si>
    <t>_090</t>
  </si>
  <si>
    <t>PEDRO TORRES / PRESIDENTE JOSE BATLLE Y ORODÑEZ</t>
  </si>
  <si>
    <t>3037-014</t>
  </si>
  <si>
    <t>3037-006</t>
  </si>
  <si>
    <t>3037-008</t>
  </si>
  <si>
    <t>LUISA CAROCA PALOMINOS</t>
  </si>
  <si>
    <t>JOSE MARIA NARBONA</t>
  </si>
  <si>
    <t>8 / 0 / 0</t>
  </si>
  <si>
    <t>INVERSIONES Y RENTAS LACOPA SPA</t>
  </si>
  <si>
    <t>PE 234</t>
  </si>
  <si>
    <t>INMOBILIARIA DON CARLOS SPA</t>
  </si>
  <si>
    <t>FREDERIK BRASS MORENO</t>
  </si>
  <si>
    <t>PE 266</t>
  </si>
  <si>
    <t>149 / 0 / 0</t>
  </si>
  <si>
    <t>INMOBILIARIA LOS SACRAMENTINOS S.A.</t>
  </si>
  <si>
    <t>VICUÑA Y MARINO ARQUITECTOS SPA</t>
  </si>
  <si>
    <t>001 AL 19 / 23 AL 26 / 30 AL 33</t>
  </si>
  <si>
    <t>13 / 13 / 13 / 13 / 13</t>
  </si>
  <si>
    <t>588 / 8 / 180</t>
  </si>
  <si>
    <t>DACNA SPA</t>
  </si>
  <si>
    <t>A4 ARQUITECTOS LTDA.</t>
  </si>
  <si>
    <t>056</t>
  </si>
  <si>
    <t>1 / 0  / 1</t>
  </si>
  <si>
    <t>CARLOS COTTIN MORAN</t>
  </si>
  <si>
    <t>KARL HEINZ OSCAR HERBACH WYNEKEN</t>
  </si>
  <si>
    <t>JUAN DIAZ</t>
  </si>
  <si>
    <t>PE 14787</t>
  </si>
  <si>
    <t>RESIDENCIA ADULTO MAYOR</t>
  </si>
  <si>
    <t>RENATO ROSSONI BONETI - PATRICIA BUENO ESPINOZA</t>
  </si>
  <si>
    <t>REG 138</t>
  </si>
  <si>
    <t>030</t>
  </si>
  <si>
    <t>RENTAS ITALIA LTDA.</t>
  </si>
  <si>
    <t>RODRIGO FERNANDEZ SOTO</t>
  </si>
  <si>
    <t>003/010/016/017</t>
  </si>
  <si>
    <t>9 / 12</t>
  </si>
  <si>
    <t>279 / 0 / 0</t>
  </si>
  <si>
    <t>JORGE RAMIREZ ARQUITECTURA SPA</t>
  </si>
  <si>
    <t>VALESCA ANDREA DE LA CARRERA MANCILLA</t>
  </si>
  <si>
    <t>NICOLAS CERONI MOMBERG</t>
  </si>
  <si>
    <t>ELIODORO FLORES</t>
  </si>
  <si>
    <t>PE 15253</t>
  </si>
  <si>
    <t>PE 3-93</t>
  </si>
  <si>
    <t>PE 377</t>
  </si>
  <si>
    <t>RF 15</t>
  </si>
  <si>
    <t>RF 377</t>
  </si>
  <si>
    <t>042/043</t>
  </si>
  <si>
    <t>198 / 0 / 0</t>
  </si>
  <si>
    <t>INMOBILIARIA VICTORIA S.A.</t>
  </si>
  <si>
    <t>LUIS EMILIO BALMACEDA IBAÑEZ</t>
  </si>
  <si>
    <t>PE 177</t>
  </si>
  <si>
    <t>039</t>
  </si>
  <si>
    <t>45 / 0 / 0</t>
  </si>
  <si>
    <t>INMOBILIARIA CAMPOAMOR SPA</t>
  </si>
  <si>
    <t>ASESORIAS PROFESIONALES MORA HUBERMAN ARQUITECTOS LTDA.</t>
  </si>
  <si>
    <t>CAMPOAMOR</t>
  </si>
  <si>
    <t>010/011/012/014/015/017/093</t>
  </si>
  <si>
    <t>137 / 0 / 0</t>
  </si>
  <si>
    <t>INMOBILIARIA DIAGONAL ORIENTE SPA</t>
  </si>
  <si>
    <t xml:space="preserve">REGINA PACIS / SENADOR JAIME GUZMAN </t>
  </si>
  <si>
    <t>791-795 / 3309-3355-3371-3381 LT1-LT2</t>
  </si>
  <si>
    <t>PE 243</t>
  </si>
  <si>
    <t>SOCIEDAD HAMBURGO DOS SPA</t>
  </si>
  <si>
    <t>POM 210</t>
  </si>
  <si>
    <t>136 / 1 / 0</t>
  </si>
  <si>
    <t>INMOBILIARIA DOMINGO FAUSTINO SARMIENTO SPA</t>
  </si>
  <si>
    <t>GABRIEL AGUILERA VALDES / CRISTIAN PALMA ARANEDA</t>
  </si>
  <si>
    <t>55-65</t>
  </si>
  <si>
    <t>003/004/007/009/010</t>
  </si>
  <si>
    <t>110 / 0 / 0</t>
  </si>
  <si>
    <t>INMOBILIARIA SUAREZ MUJICA II SPA</t>
  </si>
  <si>
    <t>SAN EUGENIO / SUAREZ MUJICA / SEMINARIO</t>
  </si>
  <si>
    <t>706 / 302-330 / 1499-1511</t>
  </si>
  <si>
    <t>131 / 1 / 0</t>
  </si>
  <si>
    <t>RENTAS E INVERSIONES IRARRAZAVAL LTDA.</t>
  </si>
  <si>
    <t>ANDRES HABIBE JADUE</t>
  </si>
  <si>
    <t>MICHAEL ARTAL PONCE / CLAUDIA AEDO VALENCIA</t>
  </si>
  <si>
    <t>ANTONY LEAL ALMADO</t>
  </si>
  <si>
    <t>ITATA</t>
  </si>
  <si>
    <t>PE 16749</t>
  </si>
  <si>
    <t>032/033/034</t>
  </si>
  <si>
    <t>112 / 0 / 0</t>
  </si>
  <si>
    <t>FREDERICK BRASS MORENO</t>
  </si>
  <si>
    <t>3252-3254-3256</t>
  </si>
  <si>
    <t>011/012/026</t>
  </si>
  <si>
    <t>ECHEÑIQUE</t>
  </si>
  <si>
    <t>INMOBILIARIA HAMBURGO CINCO LTDA.</t>
  </si>
  <si>
    <t>76,607,175-9</t>
  </si>
  <si>
    <t>PE 286</t>
  </si>
  <si>
    <t>MP 236</t>
  </si>
  <si>
    <t>018/019/020/021/022/023/024/031/032/033</t>
  </si>
  <si>
    <t>INMOBILIARIA LOS TALAVERAS S.A.</t>
  </si>
  <si>
    <t>76,502,103-0</t>
  </si>
  <si>
    <t>PE 142</t>
  </si>
  <si>
    <t>MP 249</t>
  </si>
  <si>
    <t>MP 302</t>
  </si>
  <si>
    <t>17,909,224-7</t>
  </si>
  <si>
    <t>POM 58</t>
  </si>
  <si>
    <t>032</t>
  </si>
  <si>
    <t>INMOBILIARIA NUCLEO PEDRO TORRES S.A.</t>
  </si>
  <si>
    <t>76,534,132,9</t>
  </si>
  <si>
    <t>PE 315</t>
  </si>
  <si>
    <t>MP 350</t>
  </si>
  <si>
    <t>032/033</t>
  </si>
  <si>
    <t>612-626</t>
  </si>
  <si>
    <t>PROYECTO HAMBURGO SPA</t>
  </si>
  <si>
    <t>76,455,223-7</t>
  </si>
  <si>
    <t>PE 298</t>
  </si>
  <si>
    <t>MP 222</t>
  </si>
  <si>
    <t>DUBLE ALMEYDA</t>
  </si>
  <si>
    <t>VIVIENDA - EQUIP. COMERCIAL - RESTAURANTE</t>
  </si>
  <si>
    <t>77,995,840-K</t>
  </si>
  <si>
    <t>POM 100</t>
  </si>
  <si>
    <t>009/010/011</t>
  </si>
  <si>
    <t>76,590,015-8</t>
  </si>
  <si>
    <t>PE 273</t>
  </si>
  <si>
    <t>MP 208</t>
  </si>
  <si>
    <t>292 / 0 / 0 / 292</t>
  </si>
  <si>
    <t>T.J.C. CHILE S.A.</t>
  </si>
  <si>
    <t xml:space="preserve">VARQ ARQUITECTOS </t>
  </si>
  <si>
    <t>280 / 0 / 0 / 317</t>
  </si>
  <si>
    <t>VICTOR VILLANUEVA CACERES</t>
  </si>
  <si>
    <t>011/013/021/022</t>
  </si>
  <si>
    <t>10</t>
  </si>
  <si>
    <t>72 / 4 / 0 / 74</t>
  </si>
  <si>
    <t>ALTURA GESTION INMOBILIARIA SPA</t>
  </si>
  <si>
    <t>JOHN FIELDHOUSE MANRIQUEZ / MAURICIO LENIZ MEJIA</t>
  </si>
  <si>
    <t>GENERAL JOSE ARTIGS / ARZOBISPO FUENZALIDA</t>
  </si>
  <si>
    <t>2944-2958 / 2943-2963</t>
  </si>
  <si>
    <t>TIL TIL / ZAÑARTU</t>
  </si>
  <si>
    <t>275 DEPTOS - 136 ESTAC - 137 BOD - 21 ESTAC+BOD</t>
  </si>
  <si>
    <t>76,547,678-K</t>
  </si>
  <si>
    <t>CIRUJANO VIDELA</t>
  </si>
  <si>
    <t>90 DEPTOS - 4 LOC COM - 28 ESTAC - 25 BOD - 77 ESTAC+BOD</t>
  </si>
  <si>
    <t>INMOBILIARIA TOWN HOUSE LTDA.</t>
  </si>
  <si>
    <t>8 CASAS - 14 ESTAC - 6 BOD - 2 ESTAC+BOD</t>
  </si>
  <si>
    <t>036/037/041/042/043/044</t>
  </si>
  <si>
    <t>EQUIP. COMERCIAL - SALA DE VENTAS</t>
  </si>
  <si>
    <t>RENTAS E INVERSIONES POMPEYO CARRASCO E HIJOS LTDA.</t>
  </si>
  <si>
    <t>88,518,500-2</t>
  </si>
  <si>
    <t>PE 156</t>
  </si>
  <si>
    <t>MP 93</t>
  </si>
  <si>
    <t>INMOBILIARIA DON PEDROLUCIO SPA</t>
  </si>
  <si>
    <t>MP 167</t>
  </si>
  <si>
    <t>586</t>
  </si>
  <si>
    <t>3620 LC 3</t>
  </si>
  <si>
    <t>MARIA SOLEDAD LIRA JOANNON</t>
  </si>
  <si>
    <t>7,051,709-4</t>
  </si>
  <si>
    <t>POM  156</t>
  </si>
  <si>
    <t>76,042,014-K</t>
  </si>
  <si>
    <t>POM 216</t>
  </si>
  <si>
    <t>POM 188</t>
  </si>
  <si>
    <t>080/081</t>
  </si>
  <si>
    <t>INMOBILIARIA LOS ALIAGA SPA</t>
  </si>
  <si>
    <t>76,620,717-0</t>
  </si>
  <si>
    <t>PE 78</t>
  </si>
  <si>
    <t>003/021/022/023/024</t>
  </si>
  <si>
    <t>96,955,420,8</t>
  </si>
  <si>
    <t>PE 209</t>
  </si>
  <si>
    <t>MP 2</t>
  </si>
  <si>
    <t>SUCESION ROBERTO PARRAGUE MORAGA</t>
  </si>
  <si>
    <t>POM 59</t>
  </si>
  <si>
    <t>MP 109</t>
  </si>
  <si>
    <t>001/002/003/027/028/029</t>
  </si>
  <si>
    <t>INMOBILIARIA INFANTEVIDELA S.A.</t>
  </si>
  <si>
    <t>MP 198</t>
  </si>
  <si>
    <t>MP 96</t>
  </si>
  <si>
    <t>128</t>
  </si>
  <si>
    <t>2150 LC 1-B</t>
  </si>
  <si>
    <t>76,284,509-1</t>
  </si>
  <si>
    <t>POM 213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</si>
</sst>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#,##0.000"/>
    <numFmt numFmtId="185" formatCode="000"/>
    <numFmt numFmtId="186" formatCode="00#"/>
    <numFmt numFmtId="187" formatCode="#,##0.0"/>
    <numFmt numFmtId="188" formatCode="0.0"/>
    <numFmt numFmtId="189" formatCode="0.000"/>
    <numFmt numFmtId="190" formatCode="[$-340A]dddd\,\ d\ &quot;de&quot;\ mmmm\ &quot;de&quot;\ yyyy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0" fillId="20" borderId="0" applyNumberFormat="0" applyBorder="0" applyAlignment="0" applyProtection="0"/>
    <xf numFmtId="0" fontId="16" fillId="21" borderId="1" applyNumberFormat="0" applyAlignment="0" applyProtection="0"/>
    <xf numFmtId="0" fontId="17" fillId="22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19" fillId="22" borderId="0" applyNumberFormat="0" applyBorder="0" applyAlignment="0" applyProtection="0"/>
    <xf numFmtId="0" fontId="19" fillId="32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27" borderId="0" applyNumberFormat="0" applyBorder="0" applyAlignment="0" applyProtection="0"/>
    <xf numFmtId="0" fontId="20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6" borderId="0" applyNumberFormat="0" applyBorder="0" applyAlignment="0" applyProtection="0"/>
    <xf numFmtId="0" fontId="20" fillId="27" borderId="0" applyNumberFormat="0" applyBorder="0" applyAlignment="0" applyProtection="0"/>
    <xf numFmtId="0" fontId="20" fillId="37" borderId="0" applyNumberFormat="0" applyBorder="0" applyAlignment="0" applyProtection="0"/>
    <xf numFmtId="0" fontId="19" fillId="38" borderId="0" applyNumberFormat="0" applyBorder="0" applyAlignment="0" applyProtection="0"/>
    <xf numFmtId="0" fontId="14" fillId="3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37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38" borderId="0" applyNumberFormat="0" applyBorder="0" applyAlignment="0" applyProtection="0"/>
    <xf numFmtId="0" fontId="0" fillId="37" borderId="5" applyNumberFormat="0" applyFont="0" applyAlignment="0" applyProtection="0"/>
    <xf numFmtId="9" fontId="0" fillId="0" borderId="0" applyFont="0" applyFill="0" applyBorder="0" applyAlignment="0" applyProtection="0"/>
    <xf numFmtId="0" fontId="15" fillId="21" borderId="6" applyNumberFormat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215">
    <xf numFmtId="0" fontId="0" fillId="0" borderId="0" xfId="0" applyAlignment="1">
      <alignment/>
    </xf>
    <xf numFmtId="0" fontId="0" fillId="0" borderId="0" xfId="0" applyFont="1" applyAlignment="1">
      <alignment/>
    </xf>
    <xf numFmtId="181" fontId="0" fillId="0" borderId="10" xfId="72" applyFont="1" applyBorder="1" applyAlignment="1">
      <alignment horizontal="center"/>
    </xf>
    <xf numFmtId="14" fontId="0" fillId="0" borderId="10" xfId="72" applyNumberFormat="1" applyFont="1" applyBorder="1" applyAlignment="1">
      <alignment horizontal="center"/>
    </xf>
    <xf numFmtId="4" fontId="0" fillId="0" borderId="10" xfId="72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4" fontId="0" fillId="0" borderId="10" xfId="0" applyNumberFormat="1" applyFont="1" applyBorder="1" applyAlignment="1">
      <alignment/>
    </xf>
    <xf numFmtId="185" fontId="0" fillId="0" borderId="10" xfId="72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185" fontId="0" fillId="0" borderId="10" xfId="0" applyNumberFormat="1" applyFont="1" applyBorder="1" applyAlignment="1">
      <alignment horizontal="center"/>
    </xf>
    <xf numFmtId="1" fontId="0" fillId="0" borderId="10" xfId="72" applyNumberFormat="1" applyFont="1" applyBorder="1" applyAlignment="1">
      <alignment horizontal="center"/>
    </xf>
    <xf numFmtId="185" fontId="0" fillId="0" borderId="10" xfId="72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 vertical="center"/>
    </xf>
    <xf numFmtId="0" fontId="0" fillId="39" borderId="10" xfId="0" applyFont="1" applyFill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39" borderId="10" xfId="0" applyFill="1" applyBorder="1" applyAlignment="1">
      <alignment horizontal="center" vertical="center"/>
    </xf>
    <xf numFmtId="14" fontId="0" fillId="39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181" fontId="0" fillId="0" borderId="10" xfId="72" applyBorder="1" applyAlignment="1">
      <alignment horizontal="center"/>
    </xf>
    <xf numFmtId="0" fontId="0" fillId="0" borderId="10" xfId="72" applyNumberFormat="1" applyBorder="1" applyAlignment="1">
      <alignment horizontal="left"/>
    </xf>
    <xf numFmtId="181" fontId="0" fillId="0" borderId="10" xfId="72" applyBorder="1" applyAlignment="1">
      <alignment horizontal="center" vertical="center"/>
    </xf>
    <xf numFmtId="49" fontId="0" fillId="0" borderId="10" xfId="72" applyNumberFormat="1" applyBorder="1" applyAlignment="1">
      <alignment horizontal="left" vertical="center"/>
    </xf>
    <xf numFmtId="49" fontId="0" fillId="0" borderId="10" xfId="72" applyNumberForma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39" borderId="10" xfId="0" applyFont="1" applyFill="1" applyBorder="1" applyAlignment="1">
      <alignment horizontal="left" vertical="center"/>
    </xf>
    <xf numFmtId="0" fontId="0" fillId="39" borderId="10" xfId="0" applyFont="1" applyFill="1" applyBorder="1" applyAlignment="1">
      <alignment horizontal="right"/>
    </xf>
    <xf numFmtId="49" fontId="0" fillId="0" borderId="10" xfId="72" applyNumberFormat="1" applyBorder="1" applyAlignment="1">
      <alignment horizontal="center"/>
    </xf>
    <xf numFmtId="14" fontId="0" fillId="0" borderId="10" xfId="72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 vertical="center"/>
    </xf>
    <xf numFmtId="185" fontId="0" fillId="0" borderId="10" xfId="0" applyNumberFormat="1" applyFont="1" applyBorder="1" applyAlignment="1">
      <alignment horizontal="center"/>
    </xf>
    <xf numFmtId="0" fontId="0" fillId="0" borderId="10" xfId="72" applyNumberForma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72" applyNumberFormat="1" applyBorder="1" applyAlignment="1">
      <alignment horizontal="right"/>
    </xf>
    <xf numFmtId="0" fontId="0" fillId="39" borderId="10" xfId="0" applyFont="1" applyFill="1" applyBorder="1" applyAlignment="1">
      <alignment vertical="center"/>
    </xf>
    <xf numFmtId="0" fontId="0" fillId="39" borderId="10" xfId="0" applyFont="1" applyFill="1" applyBorder="1" applyAlignment="1">
      <alignment horizontal="right" vertical="center"/>
    </xf>
    <xf numFmtId="0" fontId="0" fillId="0" borderId="10" xfId="72" applyNumberFormat="1" applyBorder="1" applyAlignment="1">
      <alignment horizontal="center" vertical="center"/>
    </xf>
    <xf numFmtId="0" fontId="0" fillId="40" borderId="10" xfId="0" applyFont="1" applyFill="1" applyBorder="1" applyAlignment="1">
      <alignment horizontal="right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72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72" applyNumberFormat="1" applyBorder="1" applyAlignment="1">
      <alignment horizontal="center" vertical="center"/>
    </xf>
    <xf numFmtId="49" fontId="0" fillId="0" borderId="10" xfId="72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40" borderId="10" xfId="0" applyFill="1" applyBorder="1" applyAlignment="1">
      <alignment horizontal="center" vertical="center"/>
    </xf>
    <xf numFmtId="14" fontId="0" fillId="40" borderId="10" xfId="0" applyNumberFormat="1" applyFill="1" applyBorder="1" applyAlignment="1">
      <alignment horizontal="center" vertical="center"/>
    </xf>
    <xf numFmtId="0" fontId="0" fillId="40" borderId="10" xfId="0" applyFont="1" applyFill="1" applyBorder="1" applyAlignment="1">
      <alignment vertical="center"/>
    </xf>
    <xf numFmtId="0" fontId="0" fillId="40" borderId="10" xfId="0" applyFill="1" applyBorder="1" applyAlignment="1">
      <alignment horizontal="right" vertical="center"/>
    </xf>
    <xf numFmtId="0" fontId="0" fillId="40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85" fontId="0" fillId="0" borderId="10" xfId="0" applyNumberFormat="1" applyFont="1" applyBorder="1" applyAlignment="1">
      <alignment horizontal="center" vertical="center"/>
    </xf>
    <xf numFmtId="4" fontId="0" fillId="0" borderId="10" xfId="72" applyNumberFormat="1" applyBorder="1" applyAlignment="1">
      <alignment horizontal="right" vertical="center"/>
    </xf>
    <xf numFmtId="14" fontId="0" fillId="0" borderId="10" xfId="0" applyNumberFormat="1" applyFont="1" applyBorder="1" applyAlignment="1">
      <alignment/>
    </xf>
    <xf numFmtId="185" fontId="0" fillId="0" borderId="0" xfId="0" applyNumberFormat="1" applyFont="1" applyAlignment="1">
      <alignment horizontal="center"/>
    </xf>
    <xf numFmtId="181" fontId="1" fillId="0" borderId="10" xfId="72" applyFont="1" applyBorder="1" applyAlignment="1">
      <alignment horizontal="center"/>
    </xf>
    <xf numFmtId="185" fontId="0" fillId="0" borderId="10" xfId="72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" fontId="0" fillId="0" borderId="10" xfId="72" applyNumberFormat="1" applyBorder="1" applyAlignment="1">
      <alignment horizontal="right" vertical="center"/>
    </xf>
    <xf numFmtId="0" fontId="0" fillId="0" borderId="10" xfId="72" applyNumberFormat="1" applyBorder="1" applyAlignment="1">
      <alignment horizontal="left" vertical="center"/>
    </xf>
    <xf numFmtId="14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 vertical="center"/>
    </xf>
    <xf numFmtId="185" fontId="1" fillId="0" borderId="15" xfId="0" applyNumberFormat="1" applyFont="1" applyBorder="1" applyAlignment="1">
      <alignment horizontal="center"/>
    </xf>
    <xf numFmtId="185" fontId="1" fillId="0" borderId="16" xfId="72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4" fontId="1" fillId="0" borderId="10" xfId="72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1" fontId="1" fillId="0" borderId="16" xfId="72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0" xfId="72" applyNumberFormat="1" applyFont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72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81" fontId="1" fillId="0" borderId="0" xfId="72" applyFont="1" applyAlignment="1">
      <alignment horizontal="center"/>
    </xf>
    <xf numFmtId="4" fontId="1" fillId="0" borderId="18" xfId="72" applyNumberFormat="1" applyFont="1" applyBorder="1" applyAlignment="1">
      <alignment horizontal="centerContinuous"/>
    </xf>
    <xf numFmtId="4" fontId="1" fillId="0" borderId="19" xfId="0" applyNumberFormat="1" applyFont="1" applyBorder="1" applyAlignment="1">
      <alignment horizontal="centerContinuous"/>
    </xf>
    <xf numFmtId="4" fontId="1" fillId="0" borderId="20" xfId="72" applyNumberFormat="1" applyFont="1" applyBorder="1" applyAlignment="1">
      <alignment horizontal="center"/>
    </xf>
    <xf numFmtId="4" fontId="1" fillId="0" borderId="21" xfId="72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72" applyNumberFormat="1" applyFont="1" applyBorder="1" applyAlignment="1">
      <alignment horizontal="center"/>
    </xf>
    <xf numFmtId="49" fontId="1" fillId="0" borderId="16" xfId="72" applyNumberFormat="1" applyFont="1" applyBorder="1" applyAlignment="1">
      <alignment horizontal="left"/>
    </xf>
    <xf numFmtId="9" fontId="1" fillId="0" borderId="22" xfId="0" applyNumberFormat="1" applyFont="1" applyBorder="1" applyAlignment="1">
      <alignment horizontal="center"/>
    </xf>
    <xf numFmtId="9" fontId="1" fillId="0" borderId="23" xfId="0" applyNumberFormat="1" applyFont="1" applyBorder="1" applyAlignment="1">
      <alignment horizontal="center"/>
    </xf>
    <xf numFmtId="181" fontId="1" fillId="0" borderId="21" xfId="72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5" fontId="1" fillId="0" borderId="2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81" fontId="1" fillId="0" borderId="21" xfId="72" applyFont="1" applyBorder="1" applyAlignment="1">
      <alignment horizontal="left"/>
    </xf>
    <xf numFmtId="0" fontId="1" fillId="0" borderId="15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4" xfId="0" applyFont="1" applyBorder="1" applyAlignment="1">
      <alignment horizontal="center"/>
    </xf>
    <xf numFmtId="4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right"/>
    </xf>
    <xf numFmtId="1" fontId="0" fillId="0" borderId="10" xfId="72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72" applyNumberForma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16" fontId="0" fillId="0" borderId="10" xfId="72" applyNumberForma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1" fontId="1" fillId="0" borderId="20" xfId="72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left"/>
    </xf>
    <xf numFmtId="181" fontId="1" fillId="0" borderId="16" xfId="72" applyFont="1" applyBorder="1" applyAlignment="1">
      <alignment horizontal="left"/>
    </xf>
    <xf numFmtId="0" fontId="0" fillId="0" borderId="10" xfId="0" applyBorder="1" applyAlignment="1">
      <alignment vertical="center"/>
    </xf>
    <xf numFmtId="49" fontId="1" fillId="0" borderId="15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4" fontId="0" fillId="0" borderId="15" xfId="0" applyNumberFormat="1" applyFont="1" applyBorder="1" applyAlignment="1">
      <alignment horizontal="left"/>
    </xf>
    <xf numFmtId="49" fontId="0" fillId="0" borderId="27" xfId="0" applyNumberFormat="1" applyFont="1" applyBorder="1" applyAlignment="1">
      <alignment horizontal="left"/>
    </xf>
    <xf numFmtId="0" fontId="0" fillId="40" borderId="10" xfId="0" applyFont="1" applyFill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Continuous"/>
    </xf>
    <xf numFmtId="4" fontId="1" fillId="0" borderId="24" xfId="72" applyNumberFormat="1" applyFont="1" applyBorder="1" applyAlignment="1">
      <alignment horizontal="center"/>
    </xf>
    <xf numFmtId="1" fontId="0" fillId="0" borderId="10" xfId="72" applyNumberFormat="1" applyBorder="1" applyAlignment="1">
      <alignment horizontal="left" vertical="center"/>
    </xf>
    <xf numFmtId="17" fontId="0" fillId="0" borderId="10" xfId="0" applyNumberFormat="1" applyFont="1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" fontId="1" fillId="0" borderId="20" xfId="72" applyNumberFormat="1" applyFont="1" applyBorder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185" fontId="1" fillId="0" borderId="28" xfId="72" applyNumberFormat="1" applyFont="1" applyBorder="1" applyAlignment="1">
      <alignment horizontal="center"/>
    </xf>
    <xf numFmtId="181" fontId="1" fillId="0" borderId="28" xfId="72" applyFont="1" applyBorder="1" applyAlignment="1">
      <alignment horizontal="center"/>
    </xf>
    <xf numFmtId="181" fontId="1" fillId="0" borderId="29" xfId="72" applyFont="1" applyBorder="1" applyAlignment="1">
      <alignment horizontal="left"/>
    </xf>
    <xf numFmtId="49" fontId="1" fillId="0" borderId="30" xfId="72" applyNumberFormat="1" applyFont="1" applyBorder="1" applyAlignment="1">
      <alignment horizontal="left"/>
    </xf>
    <xf numFmtId="181" fontId="1" fillId="0" borderId="29" xfId="72" applyFont="1" applyBorder="1" applyAlignment="1">
      <alignment horizontal="center"/>
    </xf>
    <xf numFmtId="181" fontId="1" fillId="0" borderId="30" xfId="72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 horizontal="right"/>
    </xf>
    <xf numFmtId="14" fontId="0" fillId="0" borderId="10" xfId="0" applyNumberFormat="1" applyFont="1" applyFill="1" applyBorder="1" applyAlignment="1">
      <alignment horizontal="right"/>
    </xf>
    <xf numFmtId="0" fontId="0" fillId="0" borderId="10" xfId="72" applyNumberFormat="1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49" fontId="0" fillId="0" borderId="10" xfId="72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" fontId="0" fillId="0" borderId="10" xfId="72" applyNumberFormat="1" applyFill="1" applyBorder="1" applyAlignment="1">
      <alignment horizontal="right"/>
    </xf>
    <xf numFmtId="4" fontId="0" fillId="0" borderId="10" xfId="72" applyNumberFormat="1" applyFill="1" applyBorder="1" applyAlignment="1">
      <alignment horizontal="right" vertical="center"/>
    </xf>
    <xf numFmtId="185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1" fillId="0" borderId="32" xfId="72" applyNumberFormat="1" applyFont="1" applyBorder="1" applyAlignment="1">
      <alignment horizontal="left"/>
    </xf>
    <xf numFmtId="181" fontId="1" fillId="0" borderId="33" xfId="72" applyFont="1" applyBorder="1" applyAlignment="1">
      <alignment horizontal="left"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181" fontId="0" fillId="0" borderId="28" xfId="72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49" fontId="1" fillId="0" borderId="16" xfId="72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1" fontId="0" fillId="0" borderId="10" xfId="72" applyNumberFormat="1" applyFont="1" applyBorder="1" applyAlignment="1">
      <alignment horizontal="center"/>
    </xf>
    <xf numFmtId="0" fontId="0" fillId="40" borderId="10" xfId="0" applyFill="1" applyBorder="1" applyAlignment="1">
      <alignment vertical="center"/>
    </xf>
    <xf numFmtId="0" fontId="0" fillId="4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185" fontId="0" fillId="0" borderId="10" xfId="72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right"/>
    </xf>
    <xf numFmtId="49" fontId="0" fillId="0" borderId="10" xfId="72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3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elda vinculada 2" xfId="37"/>
    <cellStyle name="Encabezado 1" xfId="38"/>
    <cellStyle name="Encabezado 4" xfId="39"/>
    <cellStyle name="Énfasis 1" xfId="40"/>
    <cellStyle name="Énfasis 2" xfId="41"/>
    <cellStyle name="Énfasis 3" xfId="42"/>
    <cellStyle name="Énfasis1" xfId="43"/>
    <cellStyle name="Énfasis1 - 20%" xfId="44"/>
    <cellStyle name="Énfasis1 - 40%" xfId="45"/>
    <cellStyle name="Énfasis1 - 60%" xfId="46"/>
    <cellStyle name="Énfasis2" xfId="47"/>
    <cellStyle name="Énfasis2 - 20%" xfId="48"/>
    <cellStyle name="Énfasis2 - 40%" xfId="49"/>
    <cellStyle name="Énfasis2 - 60%" xfId="50"/>
    <cellStyle name="Énfasis3" xfId="51"/>
    <cellStyle name="Énfasis3 - 20%" xfId="52"/>
    <cellStyle name="Énfasis3 - 40%" xfId="53"/>
    <cellStyle name="Énfasis3 - 60%" xfId="54"/>
    <cellStyle name="Énfasis4" xfId="55"/>
    <cellStyle name="Énfasis4 - 20%" xfId="56"/>
    <cellStyle name="Énfasis4 - 40%" xfId="57"/>
    <cellStyle name="Énfasis4 - 60%" xfId="58"/>
    <cellStyle name="Énfasis5" xfId="59"/>
    <cellStyle name="Énfasis5 - 20%" xfId="60"/>
    <cellStyle name="Énfasis5 - 40%" xfId="61"/>
    <cellStyle name="Énfasis5 - 60%" xfId="62"/>
    <cellStyle name="Énfasis6" xfId="63"/>
    <cellStyle name="Énfasis6 - 20%" xfId="64"/>
    <cellStyle name="Énfasis6 - 40%" xfId="65"/>
    <cellStyle name="Énfasis6 - 60%" xfId="66"/>
    <cellStyle name="Entrada" xfId="67"/>
    <cellStyle name="Hyperlink" xfId="68"/>
    <cellStyle name="Followed Hyperlink" xfId="69"/>
    <cellStyle name="Incorrecto" xfId="70"/>
    <cellStyle name="Comma" xfId="71"/>
    <cellStyle name="Comma [0]" xfId="72"/>
    <cellStyle name="Currency" xfId="73"/>
    <cellStyle name="Currency [0]" xfId="74"/>
    <cellStyle name="Neutral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ítulo de hoja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V166"/>
  <sheetViews>
    <sheetView tabSelected="1" zoomScalePageLayoutView="0" workbookViewId="0" topLeftCell="A1">
      <pane ySplit="2" topLeftCell="A122" activePane="bottomLeft" state="frozen"/>
      <selection pane="topLeft" activeCell="A1" sqref="A1"/>
      <selection pane="bottomLeft" activeCell="A153" sqref="A153"/>
    </sheetView>
  </sheetViews>
  <sheetFormatPr defaultColWidth="11.421875" defaultRowHeight="12.75"/>
  <cols>
    <col min="1" max="1" width="6.7109375" style="74" customWidth="1"/>
    <col min="2" max="2" width="10.140625" style="17" customWidth="1"/>
    <col min="3" max="3" width="17.00390625" style="17" customWidth="1"/>
    <col min="4" max="4" width="10.140625" style="17" customWidth="1"/>
    <col min="5" max="5" width="11.8515625" style="27" customWidth="1"/>
    <col min="6" max="6" width="45.140625" style="27" customWidth="1"/>
    <col min="7" max="7" width="9.7109375" style="17" customWidth="1"/>
    <col min="8" max="8" width="13.7109375" style="12" customWidth="1"/>
    <col min="9" max="9" width="12.7109375" style="1" hidden="1" customWidth="1"/>
    <col min="10" max="10" width="12.7109375" style="1" customWidth="1"/>
    <col min="11" max="11" width="7.28125" style="1" hidden="1" customWidth="1"/>
    <col min="12" max="12" width="17.421875" style="12" customWidth="1"/>
    <col min="13" max="13" width="13.7109375" style="12" customWidth="1"/>
    <col min="14" max="14" width="72.28125" style="1" customWidth="1"/>
    <col min="15" max="15" width="18.00390625" style="17" bestFit="1" customWidth="1"/>
    <col min="16" max="16" width="13.421875" style="129" customWidth="1"/>
    <col min="17" max="17" width="7.57421875" style="17" customWidth="1"/>
    <col min="18" max="18" width="73.00390625" style="1" customWidth="1"/>
    <col min="19" max="19" width="90.00390625" style="21" customWidth="1"/>
    <col min="20" max="20" width="9.00390625" style="180" bestFit="1" customWidth="1"/>
    <col min="21" max="21" width="69.7109375" style="22" bestFit="1" customWidth="1"/>
    <col min="22" max="22" width="44.28125" style="27" bestFit="1" customWidth="1"/>
    <col min="23" max="23" width="12.7109375" style="1" hidden="1" customWidth="1"/>
    <col min="24" max="24" width="11.7109375" style="1" hidden="1" customWidth="1"/>
    <col min="25" max="25" width="11.421875" style="1" hidden="1" customWidth="1"/>
    <col min="26" max="26" width="15.7109375" style="27" bestFit="1" customWidth="1"/>
    <col min="27" max="27" width="15.140625" style="17" bestFit="1" customWidth="1"/>
    <col min="28" max="28" width="13.7109375" style="1" bestFit="1" customWidth="1"/>
    <col min="29" max="29" width="12.00390625" style="1" bestFit="1" customWidth="1"/>
    <col min="30" max="30" width="13.140625" style="1" bestFit="1" customWidth="1"/>
    <col min="31" max="31" width="10.140625" style="1" bestFit="1" customWidth="1"/>
    <col min="32" max="32" width="13.421875" style="1" bestFit="1" customWidth="1"/>
    <col min="33" max="33" width="10.140625" style="1" bestFit="1" customWidth="1"/>
    <col min="34" max="34" width="13.7109375" style="1" bestFit="1" customWidth="1"/>
    <col min="35" max="37" width="10.140625" style="1" bestFit="1" customWidth="1"/>
    <col min="38" max="40" width="11.421875" style="158" customWidth="1"/>
    <col min="41" max="41" width="10.140625" style="158" bestFit="1" customWidth="1"/>
    <col min="42" max="42" width="7.00390625" style="158" bestFit="1" customWidth="1"/>
    <col min="43" max="43" width="10.140625" style="158" bestFit="1" customWidth="1"/>
    <col min="44" max="44" width="13.421875" style="158" bestFit="1" customWidth="1"/>
    <col min="45" max="45" width="10.7109375" style="158" bestFit="1" customWidth="1"/>
    <col min="46" max="48" width="10.140625" style="158" bestFit="1" customWidth="1"/>
    <col min="49" max="16384" width="11.421875" style="1" customWidth="1"/>
  </cols>
  <sheetData>
    <row r="1" spans="1:27" ht="13.5" thickBot="1">
      <c r="A1" s="91" t="s">
        <v>8</v>
      </c>
      <c r="B1" s="95" t="s">
        <v>11</v>
      </c>
      <c r="C1" s="95" t="s">
        <v>48</v>
      </c>
      <c r="D1" s="95" t="s">
        <v>15</v>
      </c>
      <c r="E1" s="205" t="s">
        <v>3</v>
      </c>
      <c r="F1" s="206"/>
      <c r="G1" s="95" t="s">
        <v>31</v>
      </c>
      <c r="H1" s="99" t="s">
        <v>32</v>
      </c>
      <c r="I1" s="97" t="s">
        <v>33</v>
      </c>
      <c r="J1" s="99" t="s">
        <v>1</v>
      </c>
      <c r="K1" s="101" t="s">
        <v>21</v>
      </c>
      <c r="L1" s="103" t="s">
        <v>22</v>
      </c>
      <c r="M1" s="104"/>
      <c r="N1" s="95" t="s">
        <v>18</v>
      </c>
      <c r="O1" s="95" t="s">
        <v>23</v>
      </c>
      <c r="P1" s="107" t="s">
        <v>23</v>
      </c>
      <c r="Q1" s="113" t="s">
        <v>24</v>
      </c>
      <c r="R1" s="95" t="s">
        <v>17</v>
      </c>
      <c r="S1" s="107" t="s">
        <v>30</v>
      </c>
      <c r="T1" s="178" t="s">
        <v>5</v>
      </c>
      <c r="U1" s="107" t="s">
        <v>0</v>
      </c>
      <c r="V1" s="136" t="s">
        <v>23</v>
      </c>
      <c r="W1" s="110">
        <v>0.7</v>
      </c>
      <c r="Z1" s="136" t="s">
        <v>35</v>
      </c>
      <c r="AA1" s="95" t="s">
        <v>15</v>
      </c>
    </row>
    <row r="2" spans="1:27" ht="13.5" thickBot="1">
      <c r="A2" s="92" t="s">
        <v>23</v>
      </c>
      <c r="B2" s="96"/>
      <c r="C2" s="96"/>
      <c r="D2" s="96"/>
      <c r="E2" s="188" t="s">
        <v>52</v>
      </c>
      <c r="F2" s="187" t="s">
        <v>53</v>
      </c>
      <c r="G2" s="96" t="s">
        <v>25</v>
      </c>
      <c r="H2" s="100" t="s">
        <v>26</v>
      </c>
      <c r="I2" s="98" t="s">
        <v>26</v>
      </c>
      <c r="J2" s="100" t="s">
        <v>2</v>
      </c>
      <c r="K2" s="102" t="s">
        <v>27</v>
      </c>
      <c r="L2" s="105" t="s">
        <v>32</v>
      </c>
      <c r="M2" s="106" t="s">
        <v>28</v>
      </c>
      <c r="N2" s="96"/>
      <c r="O2" s="96" t="s">
        <v>19</v>
      </c>
      <c r="P2" s="108" t="s">
        <v>34</v>
      </c>
      <c r="Q2" s="193" t="s">
        <v>29</v>
      </c>
      <c r="R2" s="96"/>
      <c r="S2" s="108"/>
      <c r="T2" s="196" t="s">
        <v>112</v>
      </c>
      <c r="U2" s="109"/>
      <c r="V2" s="137"/>
      <c r="W2" s="111"/>
      <c r="Z2" s="174" t="s">
        <v>36</v>
      </c>
      <c r="AA2" s="175"/>
    </row>
    <row r="3" spans="1:48" s="60" customFormat="1" ht="12.75">
      <c r="A3" s="183">
        <v>1</v>
      </c>
      <c r="B3" s="184" t="s">
        <v>49</v>
      </c>
      <c r="C3" s="184" t="s">
        <v>41</v>
      </c>
      <c r="D3" s="185">
        <v>43833</v>
      </c>
      <c r="E3" s="186">
        <v>654</v>
      </c>
      <c r="F3" s="141" t="s">
        <v>153</v>
      </c>
      <c r="G3" s="184"/>
      <c r="H3" s="189">
        <v>0</v>
      </c>
      <c r="I3" s="34"/>
      <c r="J3" s="190"/>
      <c r="K3" s="34"/>
      <c r="L3" s="190">
        <v>4302342</v>
      </c>
      <c r="M3" s="190">
        <v>140302</v>
      </c>
      <c r="N3" s="191" t="s">
        <v>129</v>
      </c>
      <c r="O3" s="184">
        <v>1</v>
      </c>
      <c r="P3" s="192" t="s">
        <v>562</v>
      </c>
      <c r="Q3" s="36">
        <v>0</v>
      </c>
      <c r="R3" s="191" t="s">
        <v>398</v>
      </c>
      <c r="S3" s="194" t="s">
        <v>399</v>
      </c>
      <c r="T3" s="195">
        <v>6</v>
      </c>
      <c r="U3" s="141" t="s">
        <v>400</v>
      </c>
      <c r="V3" s="186">
        <v>4287</v>
      </c>
      <c r="W3" s="34"/>
      <c r="X3" s="34"/>
      <c r="Y3" s="34"/>
      <c r="Z3" s="33" t="s">
        <v>401</v>
      </c>
      <c r="AA3" s="42">
        <v>16274</v>
      </c>
      <c r="AB3" s="34" t="s">
        <v>402</v>
      </c>
      <c r="AC3" s="73">
        <v>32141</v>
      </c>
      <c r="AD3" s="34" t="s">
        <v>360</v>
      </c>
      <c r="AE3" s="73">
        <v>16685</v>
      </c>
      <c r="AF3" s="34"/>
      <c r="AG3" s="34"/>
      <c r="AH3" s="34"/>
      <c r="AI3" s="34"/>
      <c r="AJ3" s="34"/>
      <c r="AK3" s="34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</row>
    <row r="4" spans="1:37" ht="12.75">
      <c r="A4" s="76">
        <v>2</v>
      </c>
      <c r="B4" s="28" t="s">
        <v>100</v>
      </c>
      <c r="C4" s="28" t="s">
        <v>40</v>
      </c>
      <c r="D4" s="86">
        <v>43836</v>
      </c>
      <c r="E4" s="29">
        <v>529</v>
      </c>
      <c r="F4" s="32" t="s">
        <v>403</v>
      </c>
      <c r="G4" s="28" t="s">
        <v>101</v>
      </c>
      <c r="H4" s="52">
        <v>14844.81</v>
      </c>
      <c r="I4" s="94"/>
      <c r="J4" s="52">
        <v>2549.85</v>
      </c>
      <c r="K4" s="75"/>
      <c r="L4" s="52">
        <v>1344001206</v>
      </c>
      <c r="M4" s="52">
        <v>7216025</v>
      </c>
      <c r="N4" s="29" t="s">
        <v>99</v>
      </c>
      <c r="O4" s="51">
        <v>15</v>
      </c>
      <c r="P4" s="126" t="s">
        <v>563</v>
      </c>
      <c r="Q4" s="51">
        <v>0</v>
      </c>
      <c r="R4" s="32" t="s">
        <v>168</v>
      </c>
      <c r="S4" s="32" t="s">
        <v>404</v>
      </c>
      <c r="T4" s="179">
        <v>8</v>
      </c>
      <c r="U4" s="32" t="s">
        <v>116</v>
      </c>
      <c r="V4" s="29">
        <v>2543</v>
      </c>
      <c r="W4" s="93"/>
      <c r="X4" s="8"/>
      <c r="Y4" s="8"/>
      <c r="Z4" s="33" t="s">
        <v>405</v>
      </c>
      <c r="AA4" s="42">
        <v>42933</v>
      </c>
      <c r="AB4" s="34"/>
      <c r="AC4" s="18"/>
      <c r="AD4" s="8"/>
      <c r="AE4" s="8"/>
      <c r="AF4" s="8"/>
      <c r="AG4" s="8"/>
      <c r="AH4" s="8"/>
      <c r="AI4" s="8"/>
      <c r="AJ4" s="8"/>
      <c r="AK4" s="8"/>
    </row>
    <row r="5" spans="1:48" s="60" customFormat="1" ht="12.75">
      <c r="A5" s="44">
        <v>3</v>
      </c>
      <c r="B5" s="28" t="s">
        <v>100</v>
      </c>
      <c r="C5" s="40" t="s">
        <v>40</v>
      </c>
      <c r="D5" s="42">
        <v>43837</v>
      </c>
      <c r="E5" s="88">
        <v>1236</v>
      </c>
      <c r="F5" s="31" t="s">
        <v>406</v>
      </c>
      <c r="G5" s="36" t="s">
        <v>101</v>
      </c>
      <c r="H5" s="52">
        <v>11404.45</v>
      </c>
      <c r="I5" s="34"/>
      <c r="J5" s="72">
        <v>1804.57</v>
      </c>
      <c r="K5" s="34"/>
      <c r="L5" s="50">
        <v>135895719</v>
      </c>
      <c r="M5" s="50">
        <v>838204</v>
      </c>
      <c r="N5" s="31" t="s">
        <v>99</v>
      </c>
      <c r="O5" s="36">
        <v>11</v>
      </c>
      <c r="P5" s="40" t="s">
        <v>564</v>
      </c>
      <c r="Q5" s="55">
        <v>0</v>
      </c>
      <c r="R5" s="62" t="s">
        <v>407</v>
      </c>
      <c r="S5" s="46" t="s">
        <v>408</v>
      </c>
      <c r="T5" s="179">
        <v>8</v>
      </c>
      <c r="U5" s="47" t="s">
        <v>409</v>
      </c>
      <c r="V5" s="33" t="s">
        <v>410</v>
      </c>
      <c r="W5" s="34"/>
      <c r="X5" s="34"/>
      <c r="Y5" s="34"/>
      <c r="Z5" s="33" t="s">
        <v>411</v>
      </c>
      <c r="AA5" s="42">
        <v>43038</v>
      </c>
      <c r="AB5" s="34"/>
      <c r="AC5" s="73"/>
      <c r="AD5" s="34"/>
      <c r="AE5" s="34"/>
      <c r="AF5" s="34"/>
      <c r="AG5" s="34"/>
      <c r="AH5" s="34"/>
      <c r="AI5" s="34"/>
      <c r="AJ5" s="34"/>
      <c r="AK5" s="34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</row>
    <row r="6" spans="1:48" s="60" customFormat="1" ht="12.75">
      <c r="A6" s="71">
        <v>4</v>
      </c>
      <c r="B6" s="40" t="s">
        <v>49</v>
      </c>
      <c r="C6" s="36" t="s">
        <v>41</v>
      </c>
      <c r="D6" s="42">
        <v>43837</v>
      </c>
      <c r="E6" s="29">
        <v>3901</v>
      </c>
      <c r="F6" s="32" t="s">
        <v>412</v>
      </c>
      <c r="G6" s="36"/>
      <c r="H6" s="52">
        <v>0</v>
      </c>
      <c r="I6" s="52"/>
      <c r="J6" s="52">
        <v>84.14</v>
      </c>
      <c r="K6" s="34"/>
      <c r="L6" s="52">
        <v>15286127</v>
      </c>
      <c r="M6" s="52">
        <v>152861</v>
      </c>
      <c r="N6" s="29" t="s">
        <v>129</v>
      </c>
      <c r="O6" s="59">
        <v>1</v>
      </c>
      <c r="P6" s="36" t="s">
        <v>562</v>
      </c>
      <c r="Q6" s="59">
        <v>0</v>
      </c>
      <c r="R6" s="29" t="s">
        <v>413</v>
      </c>
      <c r="S6" s="29" t="s">
        <v>414</v>
      </c>
      <c r="T6" s="179">
        <v>12</v>
      </c>
      <c r="U6" s="29" t="s">
        <v>415</v>
      </c>
      <c r="V6" s="29" t="s">
        <v>575</v>
      </c>
      <c r="W6" s="34"/>
      <c r="X6" s="34"/>
      <c r="Y6" s="34"/>
      <c r="Z6" s="33" t="s">
        <v>416</v>
      </c>
      <c r="AA6" s="42">
        <v>42033</v>
      </c>
      <c r="AB6" s="34" t="s">
        <v>417</v>
      </c>
      <c r="AC6" s="73">
        <v>42956</v>
      </c>
      <c r="AD6" s="34" t="s">
        <v>418</v>
      </c>
      <c r="AE6" s="73">
        <v>43074</v>
      </c>
      <c r="AF6" s="34"/>
      <c r="AG6" s="73"/>
      <c r="AH6" s="34"/>
      <c r="AI6" s="73"/>
      <c r="AJ6" s="34"/>
      <c r="AK6" s="34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</row>
    <row r="7" spans="1:48" s="60" customFormat="1" ht="12.75">
      <c r="A7" s="76">
        <v>5</v>
      </c>
      <c r="B7" s="28" t="s">
        <v>100</v>
      </c>
      <c r="C7" s="40" t="s">
        <v>40</v>
      </c>
      <c r="D7" s="86">
        <v>43837</v>
      </c>
      <c r="E7" s="29">
        <v>4056</v>
      </c>
      <c r="F7" s="32" t="s">
        <v>419</v>
      </c>
      <c r="G7" s="36" t="s">
        <v>101</v>
      </c>
      <c r="H7" s="52">
        <v>7018.79</v>
      </c>
      <c r="I7" s="34"/>
      <c r="J7" s="72">
        <v>2049.9</v>
      </c>
      <c r="K7" s="34"/>
      <c r="L7" s="52">
        <v>294238099</v>
      </c>
      <c r="M7" s="52">
        <v>1621294</v>
      </c>
      <c r="N7" s="34" t="s">
        <v>99</v>
      </c>
      <c r="O7" s="51">
        <v>5</v>
      </c>
      <c r="P7" s="176" t="s">
        <v>565</v>
      </c>
      <c r="Q7" s="51">
        <v>0</v>
      </c>
      <c r="R7" s="33" t="s">
        <v>429</v>
      </c>
      <c r="S7" s="32" t="s">
        <v>420</v>
      </c>
      <c r="T7" s="179">
        <v>20</v>
      </c>
      <c r="U7" s="32" t="s">
        <v>421</v>
      </c>
      <c r="V7" s="29">
        <v>4277</v>
      </c>
      <c r="W7" s="34"/>
      <c r="X7" s="34"/>
      <c r="Y7" s="34"/>
      <c r="Z7" s="33" t="s">
        <v>422</v>
      </c>
      <c r="AA7" s="42">
        <v>43098</v>
      </c>
      <c r="AB7" s="34"/>
      <c r="AC7" s="73"/>
      <c r="AD7" s="34"/>
      <c r="AE7" s="73"/>
      <c r="AF7" s="34"/>
      <c r="AG7" s="73"/>
      <c r="AH7" s="34"/>
      <c r="AI7" s="73"/>
      <c r="AJ7" s="34"/>
      <c r="AK7" s="34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</row>
    <row r="8" spans="1:48" s="60" customFormat="1" ht="12.75">
      <c r="A8" s="44">
        <v>6</v>
      </c>
      <c r="B8" s="40" t="s">
        <v>49</v>
      </c>
      <c r="C8" s="30" t="s">
        <v>50</v>
      </c>
      <c r="D8" s="86">
        <v>43837</v>
      </c>
      <c r="E8" s="29">
        <v>5402</v>
      </c>
      <c r="F8" s="32" t="s">
        <v>353</v>
      </c>
      <c r="G8" s="36"/>
      <c r="H8" s="181">
        <v>25.78</v>
      </c>
      <c r="I8" s="169"/>
      <c r="J8" s="182"/>
      <c r="K8" s="34"/>
      <c r="L8" s="52">
        <v>17996401</v>
      </c>
      <c r="M8" s="52">
        <f>269946-80984</f>
        <v>188962</v>
      </c>
      <c r="N8" s="32" t="s">
        <v>423</v>
      </c>
      <c r="O8" s="61">
        <v>1</v>
      </c>
      <c r="P8" s="127" t="s">
        <v>562</v>
      </c>
      <c r="Q8" s="55">
        <v>0</v>
      </c>
      <c r="R8" s="62" t="s">
        <v>424</v>
      </c>
      <c r="S8" s="46" t="s">
        <v>425</v>
      </c>
      <c r="T8" s="179">
        <v>12</v>
      </c>
      <c r="U8" s="47" t="s">
        <v>354</v>
      </c>
      <c r="V8" s="29">
        <v>465</v>
      </c>
      <c r="W8" s="34"/>
      <c r="X8" s="34"/>
      <c r="Y8" s="34"/>
      <c r="Z8" s="33" t="s">
        <v>426</v>
      </c>
      <c r="AA8" s="42">
        <v>17076</v>
      </c>
      <c r="AB8" s="34" t="s">
        <v>360</v>
      </c>
      <c r="AC8" s="73">
        <v>18560</v>
      </c>
      <c r="AD8" s="34" t="s">
        <v>427</v>
      </c>
      <c r="AE8" s="73">
        <v>30481</v>
      </c>
      <c r="AF8" s="34" t="s">
        <v>361</v>
      </c>
      <c r="AG8" s="73">
        <v>32141</v>
      </c>
      <c r="AH8" s="34" t="s">
        <v>428</v>
      </c>
      <c r="AI8" s="73">
        <v>40638</v>
      </c>
      <c r="AJ8" s="34" t="s">
        <v>140</v>
      </c>
      <c r="AK8" s="73">
        <v>41113</v>
      </c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</row>
    <row r="9" spans="1:48" s="60" customFormat="1" ht="12.75">
      <c r="A9" s="71">
        <v>7</v>
      </c>
      <c r="B9" s="28" t="s">
        <v>100</v>
      </c>
      <c r="C9" s="40" t="s">
        <v>40</v>
      </c>
      <c r="D9" s="86">
        <v>43838</v>
      </c>
      <c r="E9" s="33">
        <v>5150</v>
      </c>
      <c r="F9" s="32" t="s">
        <v>430</v>
      </c>
      <c r="G9" s="36" t="s">
        <v>101</v>
      </c>
      <c r="H9" s="52">
        <v>10033.77</v>
      </c>
      <c r="I9" s="52"/>
      <c r="J9" s="52">
        <v>3209.8</v>
      </c>
      <c r="K9" s="34"/>
      <c r="L9" s="52">
        <v>2551635308</v>
      </c>
      <c r="M9" s="52">
        <v>13414314</v>
      </c>
      <c r="N9" s="34" t="s">
        <v>99</v>
      </c>
      <c r="O9" s="59">
        <v>5</v>
      </c>
      <c r="P9" s="126" t="s">
        <v>566</v>
      </c>
      <c r="Q9" s="59">
        <v>0</v>
      </c>
      <c r="R9" s="29" t="s">
        <v>431</v>
      </c>
      <c r="S9" s="29" t="s">
        <v>432</v>
      </c>
      <c r="T9" s="179">
        <v>18</v>
      </c>
      <c r="U9" s="29" t="s">
        <v>433</v>
      </c>
      <c r="V9" s="33" t="s">
        <v>434</v>
      </c>
      <c r="W9" s="34"/>
      <c r="X9" s="34"/>
      <c r="Y9" s="34"/>
      <c r="Z9" s="33" t="s">
        <v>435</v>
      </c>
      <c r="AA9" s="42">
        <v>42663</v>
      </c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</row>
    <row r="10" spans="1:48" s="60" customFormat="1" ht="12.75">
      <c r="A10" s="44">
        <v>8</v>
      </c>
      <c r="B10" s="28" t="s">
        <v>49</v>
      </c>
      <c r="C10" s="30" t="s">
        <v>41</v>
      </c>
      <c r="D10" s="42">
        <v>43838</v>
      </c>
      <c r="E10" s="149">
        <v>3939</v>
      </c>
      <c r="F10" s="32" t="s">
        <v>169</v>
      </c>
      <c r="G10" s="36"/>
      <c r="H10" s="52">
        <v>0</v>
      </c>
      <c r="I10" s="34"/>
      <c r="J10" s="72"/>
      <c r="K10" s="34"/>
      <c r="L10" s="50">
        <v>3550746</v>
      </c>
      <c r="M10" s="50">
        <v>35507</v>
      </c>
      <c r="N10" s="29" t="s">
        <v>129</v>
      </c>
      <c r="O10" s="61">
        <v>1</v>
      </c>
      <c r="P10" s="128" t="s">
        <v>562</v>
      </c>
      <c r="Q10" s="55">
        <v>0</v>
      </c>
      <c r="R10" s="62" t="s">
        <v>436</v>
      </c>
      <c r="S10" s="46" t="s">
        <v>119</v>
      </c>
      <c r="T10" s="179">
        <v>18</v>
      </c>
      <c r="U10" s="47" t="s">
        <v>387</v>
      </c>
      <c r="V10" s="29" t="s">
        <v>576</v>
      </c>
      <c r="W10" s="34"/>
      <c r="X10" s="34"/>
      <c r="Y10" s="34"/>
      <c r="Z10" s="33"/>
      <c r="AA10" s="42"/>
      <c r="AB10" s="34"/>
      <c r="AC10" s="73"/>
      <c r="AD10" s="34"/>
      <c r="AE10" s="73"/>
      <c r="AF10" s="34"/>
      <c r="AG10" s="34"/>
      <c r="AH10" s="34"/>
      <c r="AI10" s="34"/>
      <c r="AJ10" s="34"/>
      <c r="AK10" s="34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</row>
    <row r="11" spans="1:48" s="60" customFormat="1" ht="12.75">
      <c r="A11" s="44">
        <v>9</v>
      </c>
      <c r="B11" s="28" t="s">
        <v>47</v>
      </c>
      <c r="C11" s="30" t="s">
        <v>40</v>
      </c>
      <c r="D11" s="42">
        <v>43839</v>
      </c>
      <c r="E11" s="149">
        <v>6601</v>
      </c>
      <c r="F11" s="32" t="s">
        <v>437</v>
      </c>
      <c r="G11" s="36" t="s">
        <v>101</v>
      </c>
      <c r="H11" s="52">
        <v>11738.06</v>
      </c>
      <c r="I11" s="34"/>
      <c r="J11" s="72">
        <v>2400</v>
      </c>
      <c r="K11" s="34"/>
      <c r="L11" s="50">
        <v>2925133740</v>
      </c>
      <c r="M11" s="170">
        <f>43877006-12955271-692770</f>
        <v>30228965</v>
      </c>
      <c r="N11" s="29" t="s">
        <v>99</v>
      </c>
      <c r="O11" s="36">
        <v>9</v>
      </c>
      <c r="P11" s="128" t="s">
        <v>567</v>
      </c>
      <c r="Q11" s="55">
        <v>0</v>
      </c>
      <c r="R11" s="62" t="s">
        <v>438</v>
      </c>
      <c r="S11" s="46" t="s">
        <v>439</v>
      </c>
      <c r="T11" s="179">
        <v>37</v>
      </c>
      <c r="U11" s="47" t="s">
        <v>122</v>
      </c>
      <c r="V11" s="33">
        <v>1111</v>
      </c>
      <c r="W11" s="34"/>
      <c r="X11" s="34"/>
      <c r="Y11" s="34"/>
      <c r="Z11" s="33"/>
      <c r="AA11" s="42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</row>
    <row r="12" spans="1:48" s="60" customFormat="1" ht="12.75">
      <c r="A12" s="44">
        <v>10</v>
      </c>
      <c r="B12" s="28" t="s">
        <v>47</v>
      </c>
      <c r="C12" s="36" t="s">
        <v>51</v>
      </c>
      <c r="D12" s="42">
        <v>43840</v>
      </c>
      <c r="E12" s="142">
        <v>61</v>
      </c>
      <c r="F12" s="32" t="s">
        <v>440</v>
      </c>
      <c r="G12" s="36"/>
      <c r="H12" s="52">
        <v>293.89</v>
      </c>
      <c r="I12" s="52"/>
      <c r="J12" s="52">
        <v>395</v>
      </c>
      <c r="K12" s="34"/>
      <c r="L12" s="50">
        <v>34037281</v>
      </c>
      <c r="M12" s="50">
        <v>510560</v>
      </c>
      <c r="N12" s="29" t="s">
        <v>99</v>
      </c>
      <c r="O12" s="59">
        <v>2</v>
      </c>
      <c r="P12" s="128" t="s">
        <v>568</v>
      </c>
      <c r="Q12" s="55">
        <v>0</v>
      </c>
      <c r="R12" s="62" t="s">
        <v>441</v>
      </c>
      <c r="S12" s="46" t="s">
        <v>442</v>
      </c>
      <c r="T12" s="179">
        <v>6</v>
      </c>
      <c r="U12" s="46" t="s">
        <v>443</v>
      </c>
      <c r="V12" s="33">
        <v>96</v>
      </c>
      <c r="W12" s="34"/>
      <c r="X12" s="34"/>
      <c r="Y12" s="34"/>
      <c r="Z12" s="33" t="s">
        <v>444</v>
      </c>
      <c r="AA12" s="42">
        <v>20324</v>
      </c>
      <c r="AB12" s="34" t="s">
        <v>117</v>
      </c>
      <c r="AC12" s="73">
        <v>21059</v>
      </c>
      <c r="AD12" s="73"/>
      <c r="AE12" s="34"/>
      <c r="AF12" s="73"/>
      <c r="AG12" s="34"/>
      <c r="AH12" s="73"/>
      <c r="AI12" s="34"/>
      <c r="AJ12" s="34"/>
      <c r="AK12" s="34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</row>
    <row r="13" spans="1:48" s="60" customFormat="1" ht="12.75">
      <c r="A13" s="44">
        <v>11</v>
      </c>
      <c r="B13" s="40" t="s">
        <v>21</v>
      </c>
      <c r="C13" s="128">
        <v>1959</v>
      </c>
      <c r="D13" s="42">
        <v>43840</v>
      </c>
      <c r="E13" s="149">
        <v>1127</v>
      </c>
      <c r="F13" s="32" t="s">
        <v>142</v>
      </c>
      <c r="G13" s="36"/>
      <c r="H13" s="52">
        <v>220</v>
      </c>
      <c r="I13" s="34"/>
      <c r="J13" s="72">
        <v>350.75</v>
      </c>
      <c r="K13" s="34"/>
      <c r="L13" s="50">
        <v>39610120</v>
      </c>
      <c r="M13" s="50">
        <v>594152</v>
      </c>
      <c r="N13" s="29" t="s">
        <v>150</v>
      </c>
      <c r="O13" s="36">
        <v>1</v>
      </c>
      <c r="P13" s="127" t="s">
        <v>569</v>
      </c>
      <c r="Q13" s="55">
        <v>0</v>
      </c>
      <c r="R13" s="62" t="s">
        <v>445</v>
      </c>
      <c r="S13" s="46" t="s">
        <v>446</v>
      </c>
      <c r="T13" s="179">
        <v>9</v>
      </c>
      <c r="U13" s="47" t="s">
        <v>447</v>
      </c>
      <c r="V13" s="33">
        <v>33</v>
      </c>
      <c r="W13" s="34"/>
      <c r="X13" s="34"/>
      <c r="Y13" s="34"/>
      <c r="Z13" s="33"/>
      <c r="AA13" s="42"/>
      <c r="AB13" s="34"/>
      <c r="AC13" s="73"/>
      <c r="AD13" s="34"/>
      <c r="AE13" s="34"/>
      <c r="AF13" s="34"/>
      <c r="AG13" s="34"/>
      <c r="AH13" s="34"/>
      <c r="AI13" s="34"/>
      <c r="AJ13" s="34"/>
      <c r="AK13" s="34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</row>
    <row r="14" spans="1:48" s="60" customFormat="1" ht="12.75">
      <c r="A14" s="44">
        <v>12</v>
      </c>
      <c r="B14" s="28" t="s">
        <v>47</v>
      </c>
      <c r="C14" s="36" t="s">
        <v>51</v>
      </c>
      <c r="D14" s="42">
        <v>43844</v>
      </c>
      <c r="E14" s="149">
        <v>5658</v>
      </c>
      <c r="F14" s="32" t="s">
        <v>191</v>
      </c>
      <c r="G14" s="36"/>
      <c r="H14" s="52">
        <v>163.63</v>
      </c>
      <c r="I14" s="34"/>
      <c r="J14" s="72">
        <v>262.5</v>
      </c>
      <c r="K14" s="34"/>
      <c r="L14" s="50">
        <v>12913894</v>
      </c>
      <c r="M14" s="50">
        <v>184094</v>
      </c>
      <c r="N14" s="29" t="s">
        <v>99</v>
      </c>
      <c r="O14" s="36">
        <v>2</v>
      </c>
      <c r="P14" s="127" t="s">
        <v>568</v>
      </c>
      <c r="Q14" s="36">
        <v>0</v>
      </c>
      <c r="R14" s="62" t="s">
        <v>448</v>
      </c>
      <c r="S14" s="46" t="s">
        <v>449</v>
      </c>
      <c r="T14" s="179">
        <v>23</v>
      </c>
      <c r="U14" s="47" t="s">
        <v>450</v>
      </c>
      <c r="V14" s="33">
        <v>756</v>
      </c>
      <c r="W14" s="34"/>
      <c r="X14" s="34"/>
      <c r="Y14" s="34"/>
      <c r="Z14" s="33" t="s">
        <v>451</v>
      </c>
      <c r="AA14" s="42">
        <v>24946</v>
      </c>
      <c r="AB14" s="34" t="s">
        <v>181</v>
      </c>
      <c r="AC14" s="73">
        <v>33701</v>
      </c>
      <c r="AD14" s="34"/>
      <c r="AE14" s="34"/>
      <c r="AF14" s="34"/>
      <c r="AG14" s="34"/>
      <c r="AH14" s="34"/>
      <c r="AI14" s="34"/>
      <c r="AJ14" s="34"/>
      <c r="AK14" s="34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</row>
    <row r="15" spans="1:48" s="60" customFormat="1" ht="12.75">
      <c r="A15" s="15">
        <v>13</v>
      </c>
      <c r="B15" s="28" t="s">
        <v>49</v>
      </c>
      <c r="C15" s="40" t="s">
        <v>154</v>
      </c>
      <c r="D15" s="42">
        <v>43844</v>
      </c>
      <c r="E15" s="125">
        <v>3971</v>
      </c>
      <c r="F15" s="32" t="s">
        <v>163</v>
      </c>
      <c r="G15" s="36"/>
      <c r="H15" s="52">
        <v>60.22</v>
      </c>
      <c r="I15" s="34"/>
      <c r="J15" s="72"/>
      <c r="K15" s="34"/>
      <c r="L15" s="4">
        <v>95360406</v>
      </c>
      <c r="M15" s="4">
        <v>953604</v>
      </c>
      <c r="N15" s="29" t="s">
        <v>452</v>
      </c>
      <c r="O15" s="14">
        <v>0</v>
      </c>
      <c r="P15" s="40" t="s">
        <v>571</v>
      </c>
      <c r="Q15" s="14">
        <v>0</v>
      </c>
      <c r="R15" s="29" t="s">
        <v>389</v>
      </c>
      <c r="S15" s="29" t="s">
        <v>159</v>
      </c>
      <c r="T15" s="179">
        <v>22</v>
      </c>
      <c r="U15" s="29" t="s">
        <v>453</v>
      </c>
      <c r="V15" s="29">
        <v>5631</v>
      </c>
      <c r="W15" s="34"/>
      <c r="X15" s="34"/>
      <c r="Y15" s="34"/>
      <c r="Z15" s="33" t="s">
        <v>391</v>
      </c>
      <c r="AA15" s="42">
        <v>43087</v>
      </c>
      <c r="AB15" s="34"/>
      <c r="AC15" s="73"/>
      <c r="AD15" s="34"/>
      <c r="AE15" s="34"/>
      <c r="AF15" s="34"/>
      <c r="AG15" s="34"/>
      <c r="AH15" s="34"/>
      <c r="AI15" s="34"/>
      <c r="AJ15" s="34"/>
      <c r="AK15" s="34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</row>
    <row r="16" spans="1:48" s="60" customFormat="1" ht="12.75">
      <c r="A16" s="15">
        <v>14</v>
      </c>
      <c r="B16" s="28" t="s">
        <v>49</v>
      </c>
      <c r="C16" s="40" t="s">
        <v>50</v>
      </c>
      <c r="D16" s="3">
        <v>43844</v>
      </c>
      <c r="E16" s="125">
        <v>831</v>
      </c>
      <c r="F16" s="32" t="s">
        <v>454</v>
      </c>
      <c r="G16" s="36" t="s">
        <v>101</v>
      </c>
      <c r="H16" s="52">
        <v>20.55</v>
      </c>
      <c r="I16" s="34"/>
      <c r="J16" s="72"/>
      <c r="K16" s="34"/>
      <c r="L16" s="4">
        <v>2868266</v>
      </c>
      <c r="M16" s="4">
        <v>43024</v>
      </c>
      <c r="N16" s="29" t="s">
        <v>99</v>
      </c>
      <c r="O16" s="14">
        <v>1</v>
      </c>
      <c r="P16" s="40" t="s">
        <v>568</v>
      </c>
      <c r="Q16" s="14">
        <v>0</v>
      </c>
      <c r="R16" s="29" t="s">
        <v>455</v>
      </c>
      <c r="S16" s="29" t="s">
        <v>456</v>
      </c>
      <c r="T16" s="179">
        <v>8</v>
      </c>
      <c r="U16" s="29" t="s">
        <v>457</v>
      </c>
      <c r="V16" s="29" t="s">
        <v>458</v>
      </c>
      <c r="W16" s="34"/>
      <c r="X16" s="34"/>
      <c r="Y16" s="34"/>
      <c r="Z16" s="33" t="s">
        <v>459</v>
      </c>
      <c r="AA16" s="42" t="s">
        <v>460</v>
      </c>
      <c r="AB16" s="34"/>
      <c r="AC16" s="73"/>
      <c r="AD16" s="34"/>
      <c r="AE16" s="73"/>
      <c r="AF16" s="34"/>
      <c r="AG16" s="73"/>
      <c r="AH16" s="34"/>
      <c r="AI16" s="73"/>
      <c r="AJ16" s="34"/>
      <c r="AK16" s="34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</row>
    <row r="17" spans="1:48" s="60" customFormat="1" ht="12.75">
      <c r="A17" s="15">
        <v>15</v>
      </c>
      <c r="B17" s="28" t="s">
        <v>100</v>
      </c>
      <c r="C17" s="30" t="s">
        <v>40</v>
      </c>
      <c r="D17" s="3">
        <v>43844</v>
      </c>
      <c r="E17" s="125">
        <v>6133</v>
      </c>
      <c r="F17" s="32" t="s">
        <v>130</v>
      </c>
      <c r="G17" s="36"/>
      <c r="H17" s="52">
        <v>62.63</v>
      </c>
      <c r="I17" s="34"/>
      <c r="J17" s="72"/>
      <c r="K17" s="34"/>
      <c r="L17" s="4">
        <v>10299712</v>
      </c>
      <c r="M17" s="4">
        <v>151595</v>
      </c>
      <c r="N17" s="29" t="s">
        <v>212</v>
      </c>
      <c r="O17" s="14">
        <v>2</v>
      </c>
      <c r="P17" s="40" t="s">
        <v>570</v>
      </c>
      <c r="Q17" s="14">
        <v>0</v>
      </c>
      <c r="R17" s="29" t="s">
        <v>461</v>
      </c>
      <c r="S17" s="29" t="s">
        <v>462</v>
      </c>
      <c r="T17" s="179">
        <v>29</v>
      </c>
      <c r="U17" s="29" t="s">
        <v>182</v>
      </c>
      <c r="V17" s="29">
        <v>1175</v>
      </c>
      <c r="W17" s="34"/>
      <c r="X17" s="34"/>
      <c r="Y17" s="34"/>
      <c r="Z17" s="33" t="s">
        <v>463</v>
      </c>
      <c r="AA17" s="42">
        <v>22803</v>
      </c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</row>
    <row r="18" spans="1:48" s="60" customFormat="1" ht="12.75">
      <c r="A18" s="15">
        <v>16</v>
      </c>
      <c r="B18" s="28" t="s">
        <v>21</v>
      </c>
      <c r="C18" s="128">
        <v>1959</v>
      </c>
      <c r="D18" s="41">
        <v>43844</v>
      </c>
      <c r="E18" s="125">
        <v>941</v>
      </c>
      <c r="F18" s="32" t="s">
        <v>464</v>
      </c>
      <c r="G18" s="36"/>
      <c r="H18" s="52">
        <v>248.95</v>
      </c>
      <c r="I18" s="34"/>
      <c r="J18" s="72">
        <v>240</v>
      </c>
      <c r="K18" s="34"/>
      <c r="L18" s="4">
        <v>38746087</v>
      </c>
      <c r="M18" s="4">
        <v>581191</v>
      </c>
      <c r="N18" s="29" t="s">
        <v>99</v>
      </c>
      <c r="O18" s="14">
        <v>2</v>
      </c>
      <c r="P18" s="40" t="s">
        <v>568</v>
      </c>
      <c r="Q18" s="14">
        <v>0</v>
      </c>
      <c r="R18" s="29" t="s">
        <v>465</v>
      </c>
      <c r="S18" s="29" t="s">
        <v>466</v>
      </c>
      <c r="T18" s="179">
        <v>11</v>
      </c>
      <c r="U18" s="29" t="s">
        <v>467</v>
      </c>
      <c r="V18" s="29">
        <v>165</v>
      </c>
      <c r="W18" s="34"/>
      <c r="X18" s="34"/>
      <c r="Y18" s="34"/>
      <c r="Z18" s="33"/>
      <c r="AA18" s="42"/>
      <c r="AB18" s="34"/>
      <c r="AC18" s="73"/>
      <c r="AD18" s="34"/>
      <c r="AE18" s="34"/>
      <c r="AF18" s="34"/>
      <c r="AG18" s="34"/>
      <c r="AH18" s="34"/>
      <c r="AI18" s="34"/>
      <c r="AJ18" s="34"/>
      <c r="AK18" s="34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</row>
    <row r="19" spans="1:37" ht="12.75">
      <c r="A19" s="13">
        <v>17</v>
      </c>
      <c r="B19" s="40" t="s">
        <v>49</v>
      </c>
      <c r="C19" s="30" t="s">
        <v>41</v>
      </c>
      <c r="D19" s="7">
        <v>43844</v>
      </c>
      <c r="E19" s="142">
        <v>651</v>
      </c>
      <c r="F19" s="32" t="s">
        <v>468</v>
      </c>
      <c r="G19" s="36"/>
      <c r="H19" s="52">
        <v>0</v>
      </c>
      <c r="I19" s="8"/>
      <c r="J19" s="10"/>
      <c r="K19" s="8"/>
      <c r="L19" s="10">
        <v>17181814</v>
      </c>
      <c r="M19" s="10">
        <v>268524</v>
      </c>
      <c r="N19" s="29" t="s">
        <v>469</v>
      </c>
      <c r="O19" s="59">
        <v>1</v>
      </c>
      <c r="P19" s="128" t="s">
        <v>562</v>
      </c>
      <c r="Q19" s="57">
        <v>0</v>
      </c>
      <c r="R19" s="48" t="s">
        <v>470</v>
      </c>
      <c r="S19" s="46" t="s">
        <v>471</v>
      </c>
      <c r="T19" s="179">
        <v>6</v>
      </c>
      <c r="U19" s="47" t="s">
        <v>171</v>
      </c>
      <c r="V19" s="33" t="s">
        <v>577</v>
      </c>
      <c r="W19" s="8"/>
      <c r="X19" s="8"/>
      <c r="Y19" s="8"/>
      <c r="Z19" s="33" t="s">
        <v>472</v>
      </c>
      <c r="AA19" s="7">
        <v>41732</v>
      </c>
      <c r="AB19" s="34" t="s">
        <v>473</v>
      </c>
      <c r="AC19" s="18">
        <v>41962</v>
      </c>
      <c r="AD19" s="34"/>
      <c r="AE19" s="18"/>
      <c r="AF19" s="34"/>
      <c r="AG19" s="18"/>
      <c r="AH19" s="34"/>
      <c r="AI19" s="18"/>
      <c r="AJ19" s="8"/>
      <c r="AK19" s="8"/>
    </row>
    <row r="20" spans="1:37" ht="12.75">
      <c r="A20" s="11">
        <v>18</v>
      </c>
      <c r="B20" s="40" t="s">
        <v>100</v>
      </c>
      <c r="C20" s="30" t="s">
        <v>43</v>
      </c>
      <c r="D20" s="41">
        <v>43844</v>
      </c>
      <c r="E20" s="125">
        <v>741</v>
      </c>
      <c r="F20" s="32" t="s">
        <v>196</v>
      </c>
      <c r="G20" s="36"/>
      <c r="H20" s="52">
        <v>290.8</v>
      </c>
      <c r="I20" s="8"/>
      <c r="J20" s="4">
        <v>555.62</v>
      </c>
      <c r="K20" s="8"/>
      <c r="L20" s="4">
        <v>1979565</v>
      </c>
      <c r="M20" s="4">
        <v>117277</v>
      </c>
      <c r="N20" s="29" t="s">
        <v>150</v>
      </c>
      <c r="O20" s="45">
        <v>2</v>
      </c>
      <c r="P20" s="128" t="s">
        <v>569</v>
      </c>
      <c r="Q20" s="45">
        <v>0</v>
      </c>
      <c r="R20" s="32" t="s">
        <v>474</v>
      </c>
      <c r="S20" s="32" t="s">
        <v>475</v>
      </c>
      <c r="T20" s="179">
        <v>7</v>
      </c>
      <c r="U20" s="32" t="s">
        <v>190</v>
      </c>
      <c r="V20" s="29">
        <v>3325</v>
      </c>
      <c r="W20" s="8"/>
      <c r="X20" s="8"/>
      <c r="Y20" s="8"/>
      <c r="Z20" s="33" t="s">
        <v>476</v>
      </c>
      <c r="AA20" s="7">
        <v>29676</v>
      </c>
      <c r="AB20" s="34" t="s">
        <v>477</v>
      </c>
      <c r="AC20" s="18">
        <v>13893</v>
      </c>
      <c r="AD20" s="34" t="s">
        <v>478</v>
      </c>
      <c r="AE20" s="73">
        <v>29676</v>
      </c>
      <c r="AF20" s="8"/>
      <c r="AG20" s="8"/>
      <c r="AH20" s="8"/>
      <c r="AI20" s="8"/>
      <c r="AJ20" s="8"/>
      <c r="AK20" s="8"/>
    </row>
    <row r="21" spans="1:37" ht="12.75">
      <c r="A21" s="11">
        <v>19</v>
      </c>
      <c r="B21" s="28" t="s">
        <v>21</v>
      </c>
      <c r="C21" s="40" t="s">
        <v>138</v>
      </c>
      <c r="D21" s="41">
        <v>43844</v>
      </c>
      <c r="E21" s="29">
        <v>5654</v>
      </c>
      <c r="F21" s="32" t="s">
        <v>301</v>
      </c>
      <c r="G21" s="36"/>
      <c r="H21" s="52">
        <v>137.15</v>
      </c>
      <c r="I21" s="8"/>
      <c r="J21" s="4"/>
      <c r="K21" s="8"/>
      <c r="L21" s="4">
        <v>11327026</v>
      </c>
      <c r="M21" s="4">
        <v>169905</v>
      </c>
      <c r="N21" s="32" t="s">
        <v>99</v>
      </c>
      <c r="O21" s="45">
        <v>2</v>
      </c>
      <c r="P21" s="40" t="s">
        <v>568</v>
      </c>
      <c r="Q21" s="45">
        <v>0</v>
      </c>
      <c r="R21" s="32" t="s">
        <v>479</v>
      </c>
      <c r="S21" s="32" t="s">
        <v>480</v>
      </c>
      <c r="T21" s="179">
        <v>20</v>
      </c>
      <c r="U21" s="32" t="s">
        <v>481</v>
      </c>
      <c r="V21" s="29">
        <v>532</v>
      </c>
      <c r="W21" s="8"/>
      <c r="X21" s="8"/>
      <c r="Y21" s="8"/>
      <c r="Z21" s="33" t="s">
        <v>559</v>
      </c>
      <c r="AA21" s="7"/>
      <c r="AB21" s="34" t="s">
        <v>560</v>
      </c>
      <c r="AC21" s="18">
        <v>23397</v>
      </c>
      <c r="AD21" s="34" t="s">
        <v>561</v>
      </c>
      <c r="AE21" s="18">
        <v>39685</v>
      </c>
      <c r="AF21" s="8"/>
      <c r="AG21" s="8"/>
      <c r="AH21" s="8"/>
      <c r="AI21" s="8"/>
      <c r="AJ21" s="8"/>
      <c r="AK21" s="8"/>
    </row>
    <row r="22" spans="1:37" ht="12.75">
      <c r="A22" s="11">
        <v>20</v>
      </c>
      <c r="B22" s="28" t="s">
        <v>49</v>
      </c>
      <c r="C22" s="30"/>
      <c r="D22" s="7">
        <v>43844</v>
      </c>
      <c r="E22" s="29">
        <v>17</v>
      </c>
      <c r="F22" s="32" t="s">
        <v>141</v>
      </c>
      <c r="G22" s="36"/>
      <c r="H22" s="52"/>
      <c r="I22" s="8"/>
      <c r="J22" s="4"/>
      <c r="K22" s="8"/>
      <c r="L22" s="4">
        <v>2600000</v>
      </c>
      <c r="M22" s="4">
        <v>26000</v>
      </c>
      <c r="N22" s="29" t="s">
        <v>129</v>
      </c>
      <c r="O22" s="45">
        <v>1</v>
      </c>
      <c r="P22" s="40" t="s">
        <v>562</v>
      </c>
      <c r="Q22" s="45">
        <v>0</v>
      </c>
      <c r="R22" s="32" t="s">
        <v>177</v>
      </c>
      <c r="S22" s="32" t="s">
        <v>482</v>
      </c>
      <c r="T22" s="179">
        <v>9</v>
      </c>
      <c r="U22" s="32" t="s">
        <v>180</v>
      </c>
      <c r="V22" s="29" t="s">
        <v>578</v>
      </c>
      <c r="W22" s="8"/>
      <c r="X22" s="8"/>
      <c r="Y22" s="8"/>
      <c r="Z22" s="33" t="s">
        <v>483</v>
      </c>
      <c r="AA22" s="42" t="s">
        <v>484</v>
      </c>
      <c r="AB22" s="73">
        <v>42704</v>
      </c>
      <c r="AC22" s="73" t="s">
        <v>485</v>
      </c>
      <c r="AD22" s="18">
        <v>42817</v>
      </c>
      <c r="AE22" s="34" t="s">
        <v>486</v>
      </c>
      <c r="AF22" s="18">
        <v>42817</v>
      </c>
      <c r="AG22" s="8"/>
      <c r="AH22" s="8"/>
      <c r="AI22" s="8"/>
      <c r="AJ22" s="8"/>
      <c r="AK22" s="8"/>
    </row>
    <row r="23" spans="1:37" ht="12.75">
      <c r="A23" s="15">
        <v>21</v>
      </c>
      <c r="B23" s="28" t="s">
        <v>100</v>
      </c>
      <c r="C23" s="36" t="s">
        <v>51</v>
      </c>
      <c r="D23" s="41">
        <v>43846</v>
      </c>
      <c r="E23" s="125">
        <v>6133</v>
      </c>
      <c r="F23" s="32" t="s">
        <v>279</v>
      </c>
      <c r="G23" s="36"/>
      <c r="H23" s="52">
        <v>105.52</v>
      </c>
      <c r="I23" s="8"/>
      <c r="J23" s="10">
        <v>281</v>
      </c>
      <c r="K23" s="8"/>
      <c r="L23" s="4">
        <v>23719898</v>
      </c>
      <c r="M23" s="4">
        <v>345737</v>
      </c>
      <c r="N23" s="32" t="s">
        <v>99</v>
      </c>
      <c r="O23" s="14">
        <v>2</v>
      </c>
      <c r="P23" s="40" t="s">
        <v>568</v>
      </c>
      <c r="Q23" s="14">
        <v>0</v>
      </c>
      <c r="R23" s="29" t="s">
        <v>487</v>
      </c>
      <c r="S23" s="29" t="s">
        <v>488</v>
      </c>
      <c r="T23" s="179">
        <v>29</v>
      </c>
      <c r="U23" s="29" t="s">
        <v>182</v>
      </c>
      <c r="V23" s="29" t="s">
        <v>489</v>
      </c>
      <c r="W23" s="8"/>
      <c r="X23" s="8"/>
      <c r="Y23" s="8"/>
      <c r="Z23" s="33" t="s">
        <v>490</v>
      </c>
      <c r="AA23" s="7">
        <v>43433</v>
      </c>
      <c r="AB23" s="34"/>
      <c r="AC23" s="18"/>
      <c r="AD23" s="34"/>
      <c r="AE23" s="18"/>
      <c r="AF23" s="8"/>
      <c r="AG23" s="8"/>
      <c r="AH23" s="8"/>
      <c r="AI23" s="8"/>
      <c r="AJ23" s="8"/>
      <c r="AK23" s="8"/>
    </row>
    <row r="24" spans="1:37" ht="12.75">
      <c r="A24" s="15">
        <v>22</v>
      </c>
      <c r="B24" s="40" t="s">
        <v>49</v>
      </c>
      <c r="C24" s="30" t="s">
        <v>41</v>
      </c>
      <c r="D24" s="41">
        <v>43846</v>
      </c>
      <c r="E24" s="125">
        <v>3958</v>
      </c>
      <c r="F24" s="32" t="s">
        <v>491</v>
      </c>
      <c r="G24" s="36"/>
      <c r="H24" s="52">
        <v>0</v>
      </c>
      <c r="I24" s="8"/>
      <c r="J24" s="10"/>
      <c r="K24" s="8"/>
      <c r="L24" s="4">
        <v>4960800</v>
      </c>
      <c r="M24" s="4">
        <v>49608</v>
      </c>
      <c r="N24" s="29" t="s">
        <v>129</v>
      </c>
      <c r="O24" s="14">
        <v>1</v>
      </c>
      <c r="P24" s="40" t="s">
        <v>562</v>
      </c>
      <c r="Q24" s="14">
        <v>0</v>
      </c>
      <c r="R24" s="29" t="s">
        <v>157</v>
      </c>
      <c r="S24" s="29" t="s">
        <v>495</v>
      </c>
      <c r="T24" s="179">
        <v>20</v>
      </c>
      <c r="U24" s="29" t="s">
        <v>496</v>
      </c>
      <c r="V24" s="29">
        <v>16</v>
      </c>
      <c r="W24" s="8"/>
      <c r="X24" s="8"/>
      <c r="Y24" s="8"/>
      <c r="Z24" s="33" t="s">
        <v>492</v>
      </c>
      <c r="AA24" s="7">
        <v>36315</v>
      </c>
      <c r="AB24" s="34" t="s">
        <v>493</v>
      </c>
      <c r="AC24" s="18">
        <v>36963</v>
      </c>
      <c r="AD24" s="34" t="s">
        <v>494</v>
      </c>
      <c r="AE24" s="18">
        <v>41418</v>
      </c>
      <c r="AF24" s="8"/>
      <c r="AG24" s="8"/>
      <c r="AH24" s="8"/>
      <c r="AI24" s="8"/>
      <c r="AJ24" s="8"/>
      <c r="AK24" s="8"/>
    </row>
    <row r="25" spans="1:37" ht="12.75">
      <c r="A25" s="15">
        <v>23</v>
      </c>
      <c r="B25" s="28" t="s">
        <v>21</v>
      </c>
      <c r="C25" s="128" t="s">
        <v>138</v>
      </c>
      <c r="D25" s="41">
        <v>43846</v>
      </c>
      <c r="E25" s="125">
        <v>155</v>
      </c>
      <c r="F25" s="32" t="s">
        <v>491</v>
      </c>
      <c r="G25" s="36"/>
      <c r="H25" s="52">
        <v>14.67</v>
      </c>
      <c r="I25" s="8"/>
      <c r="J25" s="10"/>
      <c r="K25" s="8"/>
      <c r="L25" s="4">
        <v>1357151</v>
      </c>
      <c r="M25" s="4">
        <v>20357</v>
      </c>
      <c r="N25" s="32" t="s">
        <v>99</v>
      </c>
      <c r="O25" s="14">
        <v>1</v>
      </c>
      <c r="P25" s="40" t="s">
        <v>568</v>
      </c>
      <c r="Q25" s="14">
        <v>0</v>
      </c>
      <c r="R25" s="29" t="s">
        <v>497</v>
      </c>
      <c r="S25" s="29" t="s">
        <v>498</v>
      </c>
      <c r="T25" s="179">
        <v>6</v>
      </c>
      <c r="U25" s="29" t="s">
        <v>499</v>
      </c>
      <c r="V25" s="29">
        <v>176</v>
      </c>
      <c r="W25" s="8"/>
      <c r="X25" s="8"/>
      <c r="Y25" s="8"/>
      <c r="Z25" s="33" t="s">
        <v>500</v>
      </c>
      <c r="AA25" s="7">
        <v>18552</v>
      </c>
      <c r="AB25" s="34"/>
      <c r="AC25" s="18"/>
      <c r="AD25" s="8"/>
      <c r="AE25" s="8"/>
      <c r="AF25" s="8"/>
      <c r="AG25" s="8"/>
      <c r="AH25" s="8"/>
      <c r="AI25" s="8"/>
      <c r="AJ25" s="8"/>
      <c r="AK25" s="8"/>
    </row>
    <row r="26" spans="1:37" ht="12.75">
      <c r="A26" s="15">
        <v>24</v>
      </c>
      <c r="B26" s="30" t="s">
        <v>21</v>
      </c>
      <c r="C26" s="128">
        <v>1959</v>
      </c>
      <c r="D26" s="41">
        <v>43846</v>
      </c>
      <c r="E26" s="125">
        <v>5642</v>
      </c>
      <c r="F26" s="32" t="s">
        <v>169</v>
      </c>
      <c r="G26" s="36"/>
      <c r="H26" s="52">
        <v>235</v>
      </c>
      <c r="I26" s="8"/>
      <c r="J26" s="10">
        <v>750</v>
      </c>
      <c r="K26" s="8"/>
      <c r="L26" s="4">
        <v>42310810</v>
      </c>
      <c r="M26" s="4">
        <v>634662</v>
      </c>
      <c r="N26" s="32" t="s">
        <v>99</v>
      </c>
      <c r="O26" s="14">
        <v>2</v>
      </c>
      <c r="P26" s="40" t="s">
        <v>568</v>
      </c>
      <c r="Q26" s="14">
        <v>0</v>
      </c>
      <c r="R26" s="29" t="s">
        <v>501</v>
      </c>
      <c r="S26" s="29" t="s">
        <v>502</v>
      </c>
      <c r="T26" s="179">
        <v>19</v>
      </c>
      <c r="U26" s="29" t="s">
        <v>503</v>
      </c>
      <c r="V26" s="29">
        <v>645</v>
      </c>
      <c r="W26" s="8"/>
      <c r="X26" s="8"/>
      <c r="Y26" s="8"/>
      <c r="Z26" s="33"/>
      <c r="AA26" s="7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2.75">
      <c r="A27" s="11">
        <v>25</v>
      </c>
      <c r="B27" s="40" t="s">
        <v>47</v>
      </c>
      <c r="C27" s="30" t="s">
        <v>40</v>
      </c>
      <c r="D27" s="41">
        <v>43846</v>
      </c>
      <c r="E27" s="125">
        <v>3943</v>
      </c>
      <c r="F27" s="32" t="s">
        <v>504</v>
      </c>
      <c r="G27" s="28" t="s">
        <v>101</v>
      </c>
      <c r="H27" s="52">
        <v>8915.1</v>
      </c>
      <c r="I27" s="4"/>
      <c r="J27" s="4">
        <v>849.7</v>
      </c>
      <c r="K27" s="2"/>
      <c r="L27" s="4">
        <v>2203076359</v>
      </c>
      <c r="M27" s="4">
        <f>33046145-892512-9646090</f>
        <v>22507543</v>
      </c>
      <c r="N27" s="32" t="s">
        <v>99</v>
      </c>
      <c r="O27" s="58">
        <v>17</v>
      </c>
      <c r="P27" s="40" t="s">
        <v>572</v>
      </c>
      <c r="Q27" s="55">
        <v>0</v>
      </c>
      <c r="R27" s="31" t="s">
        <v>505</v>
      </c>
      <c r="S27" s="32" t="s">
        <v>195</v>
      </c>
      <c r="T27" s="179">
        <v>18</v>
      </c>
      <c r="U27" s="32" t="s">
        <v>582</v>
      </c>
      <c r="V27" s="29" t="s">
        <v>506</v>
      </c>
      <c r="W27" s="5"/>
      <c r="X27" s="8"/>
      <c r="Y27" s="8"/>
      <c r="Z27" s="150"/>
      <c r="AA27" s="7"/>
      <c r="AB27" s="34"/>
      <c r="AC27" s="18"/>
      <c r="AD27" s="8"/>
      <c r="AE27" s="8"/>
      <c r="AF27" s="8"/>
      <c r="AG27" s="8"/>
      <c r="AH27" s="8"/>
      <c r="AI27" s="8"/>
      <c r="AJ27" s="8"/>
      <c r="AK27" s="8"/>
    </row>
    <row r="28" spans="1:37" ht="12.75">
      <c r="A28" s="11">
        <v>26</v>
      </c>
      <c r="B28" s="40" t="s">
        <v>47</v>
      </c>
      <c r="C28" s="30" t="s">
        <v>40</v>
      </c>
      <c r="D28" s="41">
        <v>43846</v>
      </c>
      <c r="E28" s="125">
        <v>5469</v>
      </c>
      <c r="F28" s="32" t="s">
        <v>507</v>
      </c>
      <c r="G28" s="28" t="s">
        <v>101</v>
      </c>
      <c r="H28" s="52">
        <v>10841.54</v>
      </c>
      <c r="I28" s="4"/>
      <c r="J28" s="4">
        <v>2781.76</v>
      </c>
      <c r="K28" s="2"/>
      <c r="L28" s="4">
        <v>2725004277</v>
      </c>
      <c r="M28" s="4">
        <f>40875064-12262519</f>
        <v>28612545</v>
      </c>
      <c r="N28" s="29" t="s">
        <v>99</v>
      </c>
      <c r="O28" s="45">
        <v>5</v>
      </c>
      <c r="P28" s="40" t="s">
        <v>573</v>
      </c>
      <c r="Q28" s="45">
        <v>0</v>
      </c>
      <c r="R28" s="32" t="s">
        <v>393</v>
      </c>
      <c r="S28" s="32" t="s">
        <v>508</v>
      </c>
      <c r="T28" s="179">
        <v>22</v>
      </c>
      <c r="U28" s="32" t="s">
        <v>509</v>
      </c>
      <c r="V28" s="173" t="s">
        <v>579</v>
      </c>
      <c r="W28" s="5"/>
      <c r="X28" s="8"/>
      <c r="Y28" s="8"/>
      <c r="Z28" s="150"/>
      <c r="AA28" s="7"/>
      <c r="AB28" s="34"/>
      <c r="AC28" s="18"/>
      <c r="AD28" s="34"/>
      <c r="AE28" s="18"/>
      <c r="AF28" s="34"/>
      <c r="AG28" s="18"/>
      <c r="AH28" s="34"/>
      <c r="AI28" s="8"/>
      <c r="AJ28" s="8"/>
      <c r="AK28" s="8"/>
    </row>
    <row r="29" spans="1:37" ht="12.75">
      <c r="A29" s="11">
        <v>27</v>
      </c>
      <c r="B29" s="40" t="s">
        <v>49</v>
      </c>
      <c r="C29" s="40" t="s">
        <v>50</v>
      </c>
      <c r="D29" s="41">
        <v>43847</v>
      </c>
      <c r="E29" s="125">
        <v>850</v>
      </c>
      <c r="F29" s="32" t="s">
        <v>510</v>
      </c>
      <c r="G29" s="28"/>
      <c r="H29" s="52">
        <v>7.88</v>
      </c>
      <c r="I29" s="4"/>
      <c r="J29" s="4"/>
      <c r="K29" s="2"/>
      <c r="L29" s="10">
        <f>1600306+600000</f>
        <v>2200306</v>
      </c>
      <c r="M29" s="4">
        <v>23044</v>
      </c>
      <c r="N29" s="29" t="s">
        <v>115</v>
      </c>
      <c r="O29" s="58">
        <v>2</v>
      </c>
      <c r="P29" s="40" t="s">
        <v>569</v>
      </c>
      <c r="Q29" s="55">
        <v>0</v>
      </c>
      <c r="R29" s="31" t="s">
        <v>513</v>
      </c>
      <c r="S29" s="32" t="s">
        <v>514</v>
      </c>
      <c r="T29" s="179">
        <v>4</v>
      </c>
      <c r="U29" s="32" t="s">
        <v>164</v>
      </c>
      <c r="V29" s="29">
        <v>911</v>
      </c>
      <c r="W29" s="5"/>
      <c r="X29" s="8"/>
      <c r="Y29" s="8"/>
      <c r="Z29" s="33" t="s">
        <v>511</v>
      </c>
      <c r="AA29" s="7">
        <v>23168</v>
      </c>
      <c r="AB29" s="34" t="s">
        <v>512</v>
      </c>
      <c r="AC29" s="18">
        <v>41348</v>
      </c>
      <c r="AD29" s="34" t="s">
        <v>179</v>
      </c>
      <c r="AE29" s="18">
        <v>41778</v>
      </c>
      <c r="AF29" s="8"/>
      <c r="AG29" s="8"/>
      <c r="AH29" s="8"/>
      <c r="AI29" s="8"/>
      <c r="AJ29" s="8"/>
      <c r="AK29" s="8"/>
    </row>
    <row r="30" spans="1:37" ht="12.75">
      <c r="A30" s="44">
        <v>28</v>
      </c>
      <c r="B30" s="28" t="s">
        <v>21</v>
      </c>
      <c r="C30" s="40" t="s">
        <v>138</v>
      </c>
      <c r="D30" s="41">
        <v>43847</v>
      </c>
      <c r="E30" s="125">
        <v>5671</v>
      </c>
      <c r="F30" s="32" t="s">
        <v>170</v>
      </c>
      <c r="G30" s="28"/>
      <c r="H30" s="52">
        <v>50.56</v>
      </c>
      <c r="I30" s="4"/>
      <c r="J30" s="4">
        <v>150</v>
      </c>
      <c r="K30" s="2"/>
      <c r="L30" s="52">
        <v>6793123</v>
      </c>
      <c r="M30" s="4">
        <v>101896</v>
      </c>
      <c r="N30" s="29" t="s">
        <v>99</v>
      </c>
      <c r="O30" s="14">
        <v>1</v>
      </c>
      <c r="P30" s="40" t="s">
        <v>568</v>
      </c>
      <c r="Q30" s="14">
        <v>0</v>
      </c>
      <c r="R30" s="32" t="s">
        <v>515</v>
      </c>
      <c r="S30" s="32" t="s">
        <v>516</v>
      </c>
      <c r="T30" s="179">
        <v>23</v>
      </c>
      <c r="U30" s="32" t="s">
        <v>517</v>
      </c>
      <c r="V30" s="29">
        <v>718</v>
      </c>
      <c r="W30" s="5"/>
      <c r="X30" s="8"/>
      <c r="Y30" s="8"/>
      <c r="Z30" s="33"/>
      <c r="AA30" s="7"/>
      <c r="AB30" s="34"/>
      <c r="AC30" s="18"/>
      <c r="AD30" s="34"/>
      <c r="AE30" s="18"/>
      <c r="AF30" s="34"/>
      <c r="AG30" s="18"/>
      <c r="AH30" s="34"/>
      <c r="AI30" s="18"/>
      <c r="AJ30" s="8"/>
      <c r="AK30" s="8"/>
    </row>
    <row r="31" spans="1:37" ht="12.75">
      <c r="A31" s="15">
        <v>29</v>
      </c>
      <c r="B31" s="28" t="s">
        <v>49</v>
      </c>
      <c r="C31" s="40" t="s">
        <v>154</v>
      </c>
      <c r="D31" s="41">
        <v>43857</v>
      </c>
      <c r="E31" s="125">
        <v>3974</v>
      </c>
      <c r="F31" s="32" t="s">
        <v>131</v>
      </c>
      <c r="G31" s="28"/>
      <c r="H31" s="52">
        <v>4</v>
      </c>
      <c r="I31" s="4"/>
      <c r="J31" s="4"/>
      <c r="K31" s="2"/>
      <c r="L31" s="4">
        <v>563980</v>
      </c>
      <c r="M31" s="4">
        <v>5640</v>
      </c>
      <c r="N31" s="29" t="s">
        <v>518</v>
      </c>
      <c r="O31" s="14">
        <v>0</v>
      </c>
      <c r="P31" s="40" t="s">
        <v>571</v>
      </c>
      <c r="Q31" s="14">
        <v>0</v>
      </c>
      <c r="R31" s="29" t="s">
        <v>519</v>
      </c>
      <c r="S31" s="29" t="s">
        <v>207</v>
      </c>
      <c r="T31" s="179">
        <v>22</v>
      </c>
      <c r="U31" s="29" t="s">
        <v>387</v>
      </c>
      <c r="V31" s="29" t="s">
        <v>580</v>
      </c>
      <c r="W31" s="5"/>
      <c r="X31" s="8"/>
      <c r="Y31" s="8"/>
      <c r="Z31" s="33"/>
      <c r="AA31" s="7"/>
      <c r="AB31" s="34"/>
      <c r="AC31" s="18"/>
      <c r="AD31" s="34"/>
      <c r="AE31" s="18"/>
      <c r="AF31" s="8"/>
      <c r="AG31" s="8"/>
      <c r="AH31" s="8"/>
      <c r="AI31" s="8"/>
      <c r="AJ31" s="8"/>
      <c r="AK31" s="8"/>
    </row>
    <row r="32" spans="1:37" ht="12.75">
      <c r="A32" s="15">
        <v>30</v>
      </c>
      <c r="B32" s="40" t="s">
        <v>49</v>
      </c>
      <c r="C32" s="40" t="s">
        <v>50</v>
      </c>
      <c r="D32" s="41">
        <v>43851</v>
      </c>
      <c r="E32" s="125">
        <v>164</v>
      </c>
      <c r="F32" s="32" t="s">
        <v>520</v>
      </c>
      <c r="G32" s="28" t="s">
        <v>101</v>
      </c>
      <c r="H32" s="52">
        <v>54.59</v>
      </c>
      <c r="I32" s="4"/>
      <c r="J32" s="4"/>
      <c r="K32" s="2"/>
      <c r="L32" s="4">
        <v>9618444</v>
      </c>
      <c r="M32" s="4">
        <v>129144</v>
      </c>
      <c r="N32" s="29" t="s">
        <v>99</v>
      </c>
      <c r="O32" s="14">
        <v>1</v>
      </c>
      <c r="P32" s="40" t="s">
        <v>568</v>
      </c>
      <c r="Q32" s="14">
        <v>0</v>
      </c>
      <c r="R32" s="29" t="s">
        <v>523</v>
      </c>
      <c r="S32" s="29" t="s">
        <v>524</v>
      </c>
      <c r="T32" s="179">
        <v>5</v>
      </c>
      <c r="U32" s="29" t="s">
        <v>525</v>
      </c>
      <c r="V32" s="29" t="s">
        <v>526</v>
      </c>
      <c r="W32" s="5"/>
      <c r="X32" s="8"/>
      <c r="Y32" s="8"/>
      <c r="Z32" s="33" t="s">
        <v>521</v>
      </c>
      <c r="AA32" s="42">
        <v>24545</v>
      </c>
      <c r="AB32" s="34" t="s">
        <v>522</v>
      </c>
      <c r="AC32" s="18">
        <v>24572</v>
      </c>
      <c r="AD32" s="34"/>
      <c r="AE32" s="18"/>
      <c r="AF32" s="8"/>
      <c r="AG32" s="8"/>
      <c r="AH32" s="8"/>
      <c r="AI32" s="8"/>
      <c r="AJ32" s="8"/>
      <c r="AK32" s="8"/>
    </row>
    <row r="33" spans="1:37" ht="12.75">
      <c r="A33" s="11">
        <v>31</v>
      </c>
      <c r="B33" s="40" t="s">
        <v>47</v>
      </c>
      <c r="C33" s="30" t="s">
        <v>40</v>
      </c>
      <c r="D33" s="41">
        <v>43852</v>
      </c>
      <c r="E33" s="125">
        <v>241</v>
      </c>
      <c r="F33" s="32" t="s">
        <v>527</v>
      </c>
      <c r="G33" s="28" t="s">
        <v>101</v>
      </c>
      <c r="H33" s="52">
        <v>4787.74</v>
      </c>
      <c r="I33" s="4"/>
      <c r="J33" s="4">
        <v>1489</v>
      </c>
      <c r="K33" s="2"/>
      <c r="L33" s="10">
        <v>1230226058</v>
      </c>
      <c r="M33" s="4">
        <f>18189857-5456957</f>
        <v>12732900</v>
      </c>
      <c r="N33" s="32" t="s">
        <v>99</v>
      </c>
      <c r="O33" s="58">
        <v>5</v>
      </c>
      <c r="P33" s="40" t="s">
        <v>574</v>
      </c>
      <c r="Q33" s="55">
        <v>0</v>
      </c>
      <c r="R33" s="31" t="s">
        <v>528</v>
      </c>
      <c r="S33" s="32" t="s">
        <v>148</v>
      </c>
      <c r="T33" s="179">
        <v>7</v>
      </c>
      <c r="U33" s="32" t="s">
        <v>529</v>
      </c>
      <c r="V33" s="29" t="s">
        <v>530</v>
      </c>
      <c r="W33" s="5"/>
      <c r="X33" s="8"/>
      <c r="Y33" s="8"/>
      <c r="Z33" s="33"/>
      <c r="AA33" s="7"/>
      <c r="AB33" s="34"/>
      <c r="AC33" s="73"/>
      <c r="AD33" s="34"/>
      <c r="AE33" s="18"/>
      <c r="AF33" s="34"/>
      <c r="AG33" s="18"/>
      <c r="AH33" s="34"/>
      <c r="AI33" s="18"/>
      <c r="AJ33" s="34"/>
      <c r="AK33" s="18"/>
    </row>
    <row r="34" spans="1:37" ht="12.75">
      <c r="A34" s="11">
        <v>32</v>
      </c>
      <c r="B34" s="36" t="s">
        <v>49</v>
      </c>
      <c r="C34" s="36" t="s">
        <v>41</v>
      </c>
      <c r="D34" s="7">
        <v>43857</v>
      </c>
      <c r="E34" s="125">
        <v>5120</v>
      </c>
      <c r="F34" s="32" t="s">
        <v>118</v>
      </c>
      <c r="G34" s="28"/>
      <c r="H34" s="52">
        <v>0</v>
      </c>
      <c r="I34" s="4"/>
      <c r="J34" s="4"/>
      <c r="K34" s="2"/>
      <c r="L34" s="4">
        <v>2353000</v>
      </c>
      <c r="M34" s="4">
        <v>23530</v>
      </c>
      <c r="N34" s="29" t="s">
        <v>535</v>
      </c>
      <c r="O34" s="58">
        <v>1</v>
      </c>
      <c r="P34" s="40" t="s">
        <v>562</v>
      </c>
      <c r="Q34" s="55">
        <v>0</v>
      </c>
      <c r="R34" s="31" t="s">
        <v>536</v>
      </c>
      <c r="S34" s="32" t="s">
        <v>198</v>
      </c>
      <c r="T34" s="179">
        <v>14</v>
      </c>
      <c r="U34" s="32" t="s">
        <v>127</v>
      </c>
      <c r="V34" s="29">
        <v>1955</v>
      </c>
      <c r="W34" s="5"/>
      <c r="X34" s="8"/>
      <c r="Y34" s="8"/>
      <c r="Z34" s="33" t="s">
        <v>531</v>
      </c>
      <c r="AA34" s="7">
        <v>38741</v>
      </c>
      <c r="AB34" s="34" t="s">
        <v>532</v>
      </c>
      <c r="AC34" s="18">
        <v>38803</v>
      </c>
      <c r="AD34" s="34" t="s">
        <v>533</v>
      </c>
      <c r="AE34" s="18">
        <v>43293</v>
      </c>
      <c r="AF34" s="34" t="s">
        <v>534</v>
      </c>
      <c r="AG34" s="18">
        <v>43333</v>
      </c>
      <c r="AH34" s="8"/>
      <c r="AI34" s="8"/>
      <c r="AJ34" s="8"/>
      <c r="AK34" s="8"/>
    </row>
    <row r="35" spans="1:37" ht="12.75">
      <c r="A35" s="15">
        <v>33</v>
      </c>
      <c r="B35" s="40" t="s">
        <v>47</v>
      </c>
      <c r="C35" s="40" t="s">
        <v>51</v>
      </c>
      <c r="D35" s="7">
        <v>43857</v>
      </c>
      <c r="E35" s="125">
        <v>6215</v>
      </c>
      <c r="F35" s="32" t="s">
        <v>464</v>
      </c>
      <c r="G35" s="28"/>
      <c r="H35" s="52">
        <v>36434.51</v>
      </c>
      <c r="I35" s="4"/>
      <c r="J35" s="4">
        <v>29686.7</v>
      </c>
      <c r="K35" s="2"/>
      <c r="L35" s="4">
        <v>3510342264</v>
      </c>
      <c r="M35" s="4">
        <f>52655134-15796540</f>
        <v>36858594</v>
      </c>
      <c r="N35" s="29" t="s">
        <v>537</v>
      </c>
      <c r="O35" s="14">
        <v>5</v>
      </c>
      <c r="P35" s="40" t="s">
        <v>562</v>
      </c>
      <c r="Q35" s="14">
        <v>0</v>
      </c>
      <c r="R35" s="29" t="s">
        <v>538</v>
      </c>
      <c r="S35" s="29" t="s">
        <v>539</v>
      </c>
      <c r="T35" s="179">
        <v>32</v>
      </c>
      <c r="U35" s="29" t="s">
        <v>540</v>
      </c>
      <c r="V35" s="29">
        <v>1400</v>
      </c>
      <c r="W35" s="5"/>
      <c r="X35" s="8"/>
      <c r="Y35" s="8"/>
      <c r="Z35" s="33" t="s">
        <v>541</v>
      </c>
      <c r="AA35" s="7">
        <v>41879</v>
      </c>
      <c r="AB35" s="34" t="s">
        <v>542</v>
      </c>
      <c r="AC35" s="18">
        <v>42046</v>
      </c>
      <c r="AD35" s="34"/>
      <c r="AE35" s="18"/>
      <c r="AF35" s="8"/>
      <c r="AG35" s="8"/>
      <c r="AH35" s="8"/>
      <c r="AI35" s="8"/>
      <c r="AJ35" s="8"/>
      <c r="AK35" s="8"/>
    </row>
    <row r="36" spans="1:37" ht="12.75">
      <c r="A36" s="11">
        <v>34</v>
      </c>
      <c r="B36" s="28" t="s">
        <v>21</v>
      </c>
      <c r="C36" s="40" t="s">
        <v>138</v>
      </c>
      <c r="D36" s="41">
        <v>43858</v>
      </c>
      <c r="E36" s="142">
        <v>5669</v>
      </c>
      <c r="F36" s="47" t="s">
        <v>543</v>
      </c>
      <c r="G36" s="28"/>
      <c r="H36" s="52">
        <v>62.3</v>
      </c>
      <c r="I36" s="4"/>
      <c r="J36" s="4">
        <v>200</v>
      </c>
      <c r="K36" s="4"/>
      <c r="L36" s="4">
        <v>8006671</v>
      </c>
      <c r="M36" s="52">
        <v>120100</v>
      </c>
      <c r="N36" s="125" t="s">
        <v>99</v>
      </c>
      <c r="O36" s="14">
        <v>1</v>
      </c>
      <c r="P36" s="40" t="s">
        <v>568</v>
      </c>
      <c r="Q36" s="55">
        <v>0</v>
      </c>
      <c r="R36" s="31" t="s">
        <v>544</v>
      </c>
      <c r="S36" s="32" t="s">
        <v>158</v>
      </c>
      <c r="T36" s="179">
        <v>23</v>
      </c>
      <c r="U36" s="32" t="s">
        <v>545</v>
      </c>
      <c r="V36" s="29">
        <v>658</v>
      </c>
      <c r="W36" s="8"/>
      <c r="X36" s="8"/>
      <c r="Y36" s="8"/>
      <c r="Z36" s="33" t="s">
        <v>546</v>
      </c>
      <c r="AA36" s="7">
        <v>28793</v>
      </c>
      <c r="AB36" s="34" t="s">
        <v>360</v>
      </c>
      <c r="AC36" s="18">
        <v>29691</v>
      </c>
      <c r="AD36" s="34"/>
      <c r="AE36" s="18"/>
      <c r="AF36" s="8"/>
      <c r="AG36" s="8"/>
      <c r="AH36" s="8"/>
      <c r="AI36" s="8"/>
      <c r="AJ36" s="8"/>
      <c r="AK36" s="8"/>
    </row>
    <row r="37" spans="1:37" ht="12.75">
      <c r="A37" s="11">
        <v>35</v>
      </c>
      <c r="B37" s="40" t="s">
        <v>49</v>
      </c>
      <c r="C37" s="40" t="s">
        <v>41</v>
      </c>
      <c r="D37" s="41">
        <v>43859</v>
      </c>
      <c r="E37" s="142">
        <v>3943</v>
      </c>
      <c r="F37" s="47" t="s">
        <v>547</v>
      </c>
      <c r="G37" s="28"/>
      <c r="H37" s="52">
        <v>0</v>
      </c>
      <c r="I37" s="4"/>
      <c r="J37" s="4"/>
      <c r="K37" s="4"/>
      <c r="L37" s="4">
        <v>8750000</v>
      </c>
      <c r="M37" s="52">
        <v>87500</v>
      </c>
      <c r="N37" s="29" t="s">
        <v>129</v>
      </c>
      <c r="O37" s="14">
        <v>1</v>
      </c>
      <c r="P37" s="40" t="s">
        <v>562</v>
      </c>
      <c r="Q37" s="55">
        <v>0</v>
      </c>
      <c r="R37" s="31" t="s">
        <v>548</v>
      </c>
      <c r="S37" s="32" t="s">
        <v>549</v>
      </c>
      <c r="T37" s="179">
        <v>18</v>
      </c>
      <c r="U37" s="32" t="s">
        <v>387</v>
      </c>
      <c r="V37" s="29">
        <v>3667</v>
      </c>
      <c r="W37" s="8"/>
      <c r="X37" s="8"/>
      <c r="Y37" s="8"/>
      <c r="Z37" s="33" t="s">
        <v>550</v>
      </c>
      <c r="AA37" s="7">
        <v>19677</v>
      </c>
      <c r="AB37" s="34" t="s">
        <v>551</v>
      </c>
      <c r="AC37" s="18">
        <v>31453</v>
      </c>
      <c r="AD37" s="34" t="s">
        <v>552</v>
      </c>
      <c r="AE37" s="18">
        <v>32437</v>
      </c>
      <c r="AF37" s="34" t="s">
        <v>553</v>
      </c>
      <c r="AG37" s="18">
        <v>40952</v>
      </c>
      <c r="AH37" s="34" t="s">
        <v>554</v>
      </c>
      <c r="AI37" s="18">
        <v>41953</v>
      </c>
      <c r="AJ37" s="34" t="s">
        <v>555</v>
      </c>
      <c r="AK37" s="18">
        <v>41953</v>
      </c>
    </row>
    <row r="38" spans="1:37" ht="12.75">
      <c r="A38" s="11">
        <v>36</v>
      </c>
      <c r="B38" s="40" t="s">
        <v>49</v>
      </c>
      <c r="C38" s="40" t="s">
        <v>41</v>
      </c>
      <c r="D38" s="41">
        <v>43859</v>
      </c>
      <c r="E38" s="142">
        <v>17</v>
      </c>
      <c r="F38" s="47" t="s">
        <v>556</v>
      </c>
      <c r="G38" s="28"/>
      <c r="H38" s="52">
        <v>39.45</v>
      </c>
      <c r="I38" s="4"/>
      <c r="J38" s="4"/>
      <c r="K38" s="4"/>
      <c r="L38" s="4">
        <v>4825000</v>
      </c>
      <c r="M38" s="52">
        <v>48250</v>
      </c>
      <c r="N38" s="29" t="s">
        <v>129</v>
      </c>
      <c r="O38" s="14">
        <v>1</v>
      </c>
      <c r="P38" s="40" t="s">
        <v>562</v>
      </c>
      <c r="Q38" s="55">
        <v>0</v>
      </c>
      <c r="R38" s="31" t="s">
        <v>177</v>
      </c>
      <c r="S38" s="32" t="s">
        <v>557</v>
      </c>
      <c r="T38" s="179">
        <v>9</v>
      </c>
      <c r="U38" s="32" t="s">
        <v>180</v>
      </c>
      <c r="V38" s="29" t="s">
        <v>581</v>
      </c>
      <c r="W38" s="8"/>
      <c r="X38" s="8"/>
      <c r="Y38" s="8"/>
      <c r="Z38" s="33" t="s">
        <v>178</v>
      </c>
      <c r="AA38" s="7">
        <v>42528</v>
      </c>
      <c r="AB38" s="34" t="s">
        <v>558</v>
      </c>
      <c r="AC38" s="18">
        <v>42704</v>
      </c>
      <c r="AD38" s="34" t="s">
        <v>179</v>
      </c>
      <c r="AE38" s="73">
        <v>42817</v>
      </c>
      <c r="AF38" s="8"/>
      <c r="AG38" s="8"/>
      <c r="AH38" s="8"/>
      <c r="AI38" s="8"/>
      <c r="AJ38" s="8"/>
      <c r="AK38" s="8"/>
    </row>
    <row r="39" spans="1:37" ht="12.75">
      <c r="A39" s="11">
        <v>37</v>
      </c>
      <c r="B39" s="40" t="s">
        <v>47</v>
      </c>
      <c r="C39" s="40" t="s">
        <v>40</v>
      </c>
      <c r="D39" s="41">
        <v>43864</v>
      </c>
      <c r="E39" s="142">
        <v>6420</v>
      </c>
      <c r="F39" s="47" t="s">
        <v>602</v>
      </c>
      <c r="G39" s="28"/>
      <c r="H39" s="52">
        <v>711.04</v>
      </c>
      <c r="I39" s="4"/>
      <c r="J39" s="4">
        <v>1011.46</v>
      </c>
      <c r="K39" s="4"/>
      <c r="L39" s="4">
        <v>148964302</v>
      </c>
      <c r="M39" s="52">
        <f>1787572-536272</f>
        <v>1251300</v>
      </c>
      <c r="N39" s="29" t="s">
        <v>724</v>
      </c>
      <c r="O39" s="14">
        <v>2</v>
      </c>
      <c r="P39" s="40" t="s">
        <v>562</v>
      </c>
      <c r="Q39" s="55">
        <v>0</v>
      </c>
      <c r="R39" s="31" t="s">
        <v>603</v>
      </c>
      <c r="S39" s="32" t="s">
        <v>604</v>
      </c>
      <c r="T39" s="179">
        <v>37</v>
      </c>
      <c r="U39" s="32" t="s">
        <v>605</v>
      </c>
      <c r="V39" s="29">
        <v>2147</v>
      </c>
      <c r="W39" s="8"/>
      <c r="X39" s="8"/>
      <c r="Y39" s="8"/>
      <c r="Z39" s="33"/>
      <c r="AA39" s="7"/>
      <c r="AB39" s="34"/>
      <c r="AC39" s="18"/>
      <c r="AD39" s="34"/>
      <c r="AE39" s="73"/>
      <c r="AF39" s="8"/>
      <c r="AG39" s="8"/>
      <c r="AH39" s="8"/>
      <c r="AI39" s="8"/>
      <c r="AJ39" s="8"/>
      <c r="AK39" s="8"/>
    </row>
    <row r="40" spans="1:37" ht="12.75">
      <c r="A40" s="11">
        <v>38</v>
      </c>
      <c r="B40" s="40" t="s">
        <v>47</v>
      </c>
      <c r="C40" s="40" t="s">
        <v>40</v>
      </c>
      <c r="D40" s="41">
        <v>43864</v>
      </c>
      <c r="E40" s="142">
        <v>29</v>
      </c>
      <c r="F40" s="47" t="s">
        <v>606</v>
      </c>
      <c r="G40" s="28" t="s">
        <v>101</v>
      </c>
      <c r="H40" s="52">
        <v>7801.34</v>
      </c>
      <c r="I40" s="4"/>
      <c r="J40" s="4">
        <v>1537.33</v>
      </c>
      <c r="K40" s="4"/>
      <c r="L40" s="4">
        <v>2028734388</v>
      </c>
      <c r="M40" s="52">
        <f>29715905-8914771</f>
        <v>20801134</v>
      </c>
      <c r="N40" s="29" t="s">
        <v>99</v>
      </c>
      <c r="O40" s="14">
        <v>10</v>
      </c>
      <c r="P40" s="40" t="s">
        <v>607</v>
      </c>
      <c r="Q40" s="55">
        <v>0</v>
      </c>
      <c r="R40" s="31" t="s">
        <v>608</v>
      </c>
      <c r="S40" s="32" t="s">
        <v>609</v>
      </c>
      <c r="T40" s="179">
        <v>8</v>
      </c>
      <c r="U40" s="32" t="s">
        <v>610</v>
      </c>
      <c r="V40" s="29" t="s">
        <v>611</v>
      </c>
      <c r="W40" s="8"/>
      <c r="X40" s="8"/>
      <c r="Y40" s="8"/>
      <c r="Z40" s="33"/>
      <c r="AA40" s="7"/>
      <c r="AB40" s="34"/>
      <c r="AC40" s="18"/>
      <c r="AD40" s="34"/>
      <c r="AE40" s="73"/>
      <c r="AF40" s="8"/>
      <c r="AG40" s="8"/>
      <c r="AH40" s="8"/>
      <c r="AI40" s="8"/>
      <c r="AJ40" s="8"/>
      <c r="AK40" s="8"/>
    </row>
    <row r="41" spans="1:37" ht="12.75">
      <c r="A41" s="11">
        <v>39</v>
      </c>
      <c r="B41" s="40" t="s">
        <v>100</v>
      </c>
      <c r="C41" s="40" t="s">
        <v>51</v>
      </c>
      <c r="D41" s="41">
        <v>43864</v>
      </c>
      <c r="E41" s="142">
        <v>6733</v>
      </c>
      <c r="F41" s="47" t="s">
        <v>612</v>
      </c>
      <c r="G41" s="28" t="s">
        <v>101</v>
      </c>
      <c r="H41" s="52">
        <v>5670.354</v>
      </c>
      <c r="I41" s="4"/>
      <c r="J41" s="4">
        <v>1184.54</v>
      </c>
      <c r="K41" s="4"/>
      <c r="L41" s="4">
        <v>65486040</v>
      </c>
      <c r="M41" s="52">
        <v>368508</v>
      </c>
      <c r="N41" s="29" t="s">
        <v>613</v>
      </c>
      <c r="O41" s="14">
        <v>13</v>
      </c>
      <c r="P41" s="40" t="s">
        <v>614</v>
      </c>
      <c r="Q41" s="55">
        <v>0</v>
      </c>
      <c r="R41" s="31" t="s">
        <v>615</v>
      </c>
      <c r="S41" s="32" t="s">
        <v>616</v>
      </c>
      <c r="T41" s="179">
        <v>31</v>
      </c>
      <c r="U41" s="32" t="s">
        <v>617</v>
      </c>
      <c r="V41" s="29" t="s">
        <v>618</v>
      </c>
      <c r="W41" s="8"/>
      <c r="X41" s="8"/>
      <c r="Y41" s="8"/>
      <c r="Z41" s="33" t="s">
        <v>619</v>
      </c>
      <c r="AA41" s="7">
        <v>43699</v>
      </c>
      <c r="AB41" s="34"/>
      <c r="AC41" s="18"/>
      <c r="AD41" s="34"/>
      <c r="AE41" s="73"/>
      <c r="AF41" s="8"/>
      <c r="AG41" s="8"/>
      <c r="AH41" s="8"/>
      <c r="AI41" s="8"/>
      <c r="AJ41" s="8"/>
      <c r="AK41" s="8"/>
    </row>
    <row r="42" spans="1:37" ht="12.75">
      <c r="A42" s="11">
        <v>40</v>
      </c>
      <c r="B42" s="40" t="s">
        <v>49</v>
      </c>
      <c r="C42" s="40" t="s">
        <v>50</v>
      </c>
      <c r="D42" s="41">
        <v>43865</v>
      </c>
      <c r="E42" s="142">
        <v>6729</v>
      </c>
      <c r="F42" s="47" t="s">
        <v>620</v>
      </c>
      <c r="G42" s="28"/>
      <c r="H42" s="52">
        <v>75.84</v>
      </c>
      <c r="I42" s="4"/>
      <c r="J42" s="4"/>
      <c r="K42" s="4"/>
      <c r="L42" s="4">
        <v>13827819</v>
      </c>
      <c r="M42" s="52">
        <v>207417</v>
      </c>
      <c r="N42" s="29" t="s">
        <v>621</v>
      </c>
      <c r="O42" s="14">
        <v>0</v>
      </c>
      <c r="P42" s="40" t="s">
        <v>569</v>
      </c>
      <c r="Q42" s="55">
        <v>0</v>
      </c>
      <c r="R42" s="31" t="s">
        <v>622</v>
      </c>
      <c r="S42" s="32" t="s">
        <v>623</v>
      </c>
      <c r="T42" s="179">
        <v>31</v>
      </c>
      <c r="U42" s="32" t="s">
        <v>624</v>
      </c>
      <c r="V42" s="29">
        <v>2083</v>
      </c>
      <c r="W42" s="8"/>
      <c r="X42" s="8"/>
      <c r="Y42" s="8"/>
      <c r="Z42" s="33" t="s">
        <v>625</v>
      </c>
      <c r="AA42" s="7">
        <v>42870</v>
      </c>
      <c r="AB42" s="34"/>
      <c r="AC42" s="18"/>
      <c r="AD42" s="34"/>
      <c r="AE42" s="73"/>
      <c r="AF42" s="8"/>
      <c r="AG42" s="8"/>
      <c r="AH42" s="8"/>
      <c r="AI42" s="8"/>
      <c r="AJ42" s="8"/>
      <c r="AK42" s="8"/>
    </row>
    <row r="43" spans="1:37" ht="12.75">
      <c r="A43" s="11">
        <v>41</v>
      </c>
      <c r="B43" s="40" t="s">
        <v>100</v>
      </c>
      <c r="C43" s="40" t="s">
        <v>43</v>
      </c>
      <c r="D43" s="41">
        <v>43865</v>
      </c>
      <c r="E43" s="142">
        <v>723</v>
      </c>
      <c r="F43" s="47" t="s">
        <v>626</v>
      </c>
      <c r="G43" s="28"/>
      <c r="H43" s="52">
        <v>17.75</v>
      </c>
      <c r="I43" s="4"/>
      <c r="J43" s="4">
        <v>365</v>
      </c>
      <c r="K43" s="4"/>
      <c r="L43" s="4">
        <v>2282330</v>
      </c>
      <c r="M43" s="52">
        <v>34235</v>
      </c>
      <c r="N43" s="29" t="s">
        <v>99</v>
      </c>
      <c r="O43" s="14">
        <v>2</v>
      </c>
      <c r="P43" s="40" t="s">
        <v>568</v>
      </c>
      <c r="Q43" s="55">
        <v>0</v>
      </c>
      <c r="R43" s="31" t="s">
        <v>627</v>
      </c>
      <c r="S43" s="32" t="s">
        <v>628</v>
      </c>
      <c r="T43" s="179">
        <v>9</v>
      </c>
      <c r="U43" s="32" t="s">
        <v>629</v>
      </c>
      <c r="V43" s="29">
        <v>2148</v>
      </c>
      <c r="W43" s="8"/>
      <c r="X43" s="8"/>
      <c r="Y43" s="8"/>
      <c r="Z43" s="33" t="s">
        <v>630</v>
      </c>
      <c r="AA43" s="7">
        <v>40514</v>
      </c>
      <c r="AB43" s="34"/>
      <c r="AC43" s="18"/>
      <c r="AD43" s="34"/>
      <c r="AE43" s="73"/>
      <c r="AF43" s="8"/>
      <c r="AG43" s="8"/>
      <c r="AH43" s="8"/>
      <c r="AI43" s="8"/>
      <c r="AJ43" s="8"/>
      <c r="AK43" s="8"/>
    </row>
    <row r="44" spans="1:37" ht="12.75">
      <c r="A44" s="11">
        <v>42</v>
      </c>
      <c r="B44" s="40" t="s">
        <v>21</v>
      </c>
      <c r="C44" s="40" t="s">
        <v>138</v>
      </c>
      <c r="D44" s="41">
        <v>43866</v>
      </c>
      <c r="E44" s="142">
        <v>5969</v>
      </c>
      <c r="F44" s="47" t="s">
        <v>118</v>
      </c>
      <c r="G44" s="28"/>
      <c r="H44" s="52">
        <v>58.2</v>
      </c>
      <c r="I44" s="4"/>
      <c r="J44" s="4">
        <v>200</v>
      </c>
      <c r="K44" s="4"/>
      <c r="L44" s="4">
        <v>7584449</v>
      </c>
      <c r="M44" s="52">
        <v>113767</v>
      </c>
      <c r="N44" s="29" t="s">
        <v>99</v>
      </c>
      <c r="O44" s="14">
        <v>2</v>
      </c>
      <c r="P44" s="40" t="s">
        <v>568</v>
      </c>
      <c r="Q44" s="55">
        <v>0</v>
      </c>
      <c r="R44" s="31" t="s">
        <v>631</v>
      </c>
      <c r="S44" s="32" t="s">
        <v>632</v>
      </c>
      <c r="T44" s="179">
        <v>23</v>
      </c>
      <c r="U44" s="32" t="s">
        <v>633</v>
      </c>
      <c r="V44" s="29">
        <v>1101</v>
      </c>
      <c r="W44" s="8"/>
      <c r="X44" s="8"/>
      <c r="Y44" s="8"/>
      <c r="Z44" s="33"/>
      <c r="AA44" s="7"/>
      <c r="AB44" s="34"/>
      <c r="AC44" s="18"/>
      <c r="AD44" s="34"/>
      <c r="AE44" s="73"/>
      <c r="AF44" s="8"/>
      <c r="AG44" s="8"/>
      <c r="AH44" s="8"/>
      <c r="AI44" s="8"/>
      <c r="AJ44" s="8"/>
      <c r="AK44" s="8"/>
    </row>
    <row r="45" spans="1:37" ht="12.75">
      <c r="A45" s="11">
        <v>43</v>
      </c>
      <c r="B45" s="40" t="s">
        <v>47</v>
      </c>
      <c r="C45" s="40" t="s">
        <v>40</v>
      </c>
      <c r="D45" s="41">
        <v>43867</v>
      </c>
      <c r="E45" s="142">
        <v>6300</v>
      </c>
      <c r="F45" s="47" t="s">
        <v>634</v>
      </c>
      <c r="G45" s="28" t="s">
        <v>101</v>
      </c>
      <c r="H45" s="52">
        <v>50297.29</v>
      </c>
      <c r="I45" s="4"/>
      <c r="J45" s="4">
        <v>10895.93</v>
      </c>
      <c r="K45" s="4"/>
      <c r="L45" s="4">
        <v>13168209967</v>
      </c>
      <c r="M45" s="52">
        <f>177783790-53335137</f>
        <v>124448653</v>
      </c>
      <c r="N45" s="29" t="s">
        <v>99</v>
      </c>
      <c r="O45" s="198" t="s">
        <v>635</v>
      </c>
      <c r="P45" s="40" t="s">
        <v>636</v>
      </c>
      <c r="Q45" s="55">
        <v>0</v>
      </c>
      <c r="R45" s="31" t="s">
        <v>637</v>
      </c>
      <c r="S45" s="32" t="s">
        <v>638</v>
      </c>
      <c r="T45" s="179">
        <v>36</v>
      </c>
      <c r="U45" s="32" t="s">
        <v>639</v>
      </c>
      <c r="V45" s="29" t="s">
        <v>640</v>
      </c>
      <c r="W45" s="8"/>
      <c r="X45" s="8"/>
      <c r="Y45" s="8"/>
      <c r="Z45" s="33"/>
      <c r="AA45" s="7"/>
      <c r="AB45" s="34"/>
      <c r="AC45" s="18"/>
      <c r="AD45" s="34"/>
      <c r="AE45" s="73"/>
      <c r="AF45" s="8"/>
      <c r="AG45" s="8"/>
      <c r="AH45" s="8"/>
      <c r="AI45" s="8"/>
      <c r="AJ45" s="8"/>
      <c r="AK45" s="8"/>
    </row>
    <row r="46" spans="1:37" ht="12.75">
      <c r="A46" s="11">
        <v>44</v>
      </c>
      <c r="B46" s="40" t="s">
        <v>100</v>
      </c>
      <c r="C46" s="40" t="s">
        <v>40</v>
      </c>
      <c r="D46" s="41">
        <v>43868</v>
      </c>
      <c r="E46" s="142">
        <v>5416</v>
      </c>
      <c r="F46" s="47" t="s">
        <v>641</v>
      </c>
      <c r="G46" s="28" t="s">
        <v>101</v>
      </c>
      <c r="H46" s="52">
        <v>4427.16</v>
      </c>
      <c r="I46" s="4"/>
      <c r="J46" s="4">
        <v>1208.92</v>
      </c>
      <c r="K46" s="4"/>
      <c r="L46" s="4">
        <v>542859290</v>
      </c>
      <c r="M46" s="52">
        <v>3065887</v>
      </c>
      <c r="N46" s="29" t="s">
        <v>642</v>
      </c>
      <c r="O46" s="14">
        <v>5</v>
      </c>
      <c r="P46" s="40" t="s">
        <v>643</v>
      </c>
      <c r="Q46" s="55">
        <v>0</v>
      </c>
      <c r="R46" s="31" t="s">
        <v>644</v>
      </c>
      <c r="S46" s="32" t="s">
        <v>645</v>
      </c>
      <c r="T46" s="179">
        <v>14</v>
      </c>
      <c r="U46" s="32" t="s">
        <v>646</v>
      </c>
      <c r="V46" s="29">
        <v>1622</v>
      </c>
      <c r="W46" s="8"/>
      <c r="X46" s="8"/>
      <c r="Y46" s="8"/>
      <c r="Z46" s="33" t="s">
        <v>647</v>
      </c>
      <c r="AA46" s="7">
        <v>42753</v>
      </c>
      <c r="AB46" s="34"/>
      <c r="AC46" s="18"/>
      <c r="AD46" s="34"/>
      <c r="AE46" s="73"/>
      <c r="AF46" s="8"/>
      <c r="AG46" s="8"/>
      <c r="AH46" s="8"/>
      <c r="AI46" s="8"/>
      <c r="AJ46" s="8"/>
      <c r="AK46" s="8"/>
    </row>
    <row r="47" spans="1:37" ht="12.75">
      <c r="A47" s="11">
        <v>45</v>
      </c>
      <c r="B47" s="40" t="s">
        <v>47</v>
      </c>
      <c r="C47" s="40" t="s">
        <v>40</v>
      </c>
      <c r="D47" s="41">
        <v>43871</v>
      </c>
      <c r="E47" s="142">
        <v>5429</v>
      </c>
      <c r="F47" s="47" t="s">
        <v>648</v>
      </c>
      <c r="G47" s="28" t="s">
        <v>101</v>
      </c>
      <c r="H47" s="52">
        <v>9777.87</v>
      </c>
      <c r="I47" s="4"/>
      <c r="J47" s="4">
        <v>1645.7</v>
      </c>
      <c r="K47" s="4"/>
      <c r="L47" s="4">
        <v>2590669987</v>
      </c>
      <c r="M47" s="52">
        <f>37307926-11192378</f>
        <v>26115548</v>
      </c>
      <c r="N47" s="29" t="s">
        <v>99</v>
      </c>
      <c r="O47" s="14">
        <v>12</v>
      </c>
      <c r="P47" s="40" t="s">
        <v>649</v>
      </c>
      <c r="Q47" s="55">
        <v>0</v>
      </c>
      <c r="R47" s="31" t="s">
        <v>650</v>
      </c>
      <c r="S47" s="32" t="s">
        <v>651</v>
      </c>
      <c r="T47" s="179">
        <v>16</v>
      </c>
      <c r="U47" s="32" t="s">
        <v>646</v>
      </c>
      <c r="V47" s="29" t="s">
        <v>652</v>
      </c>
      <c r="W47" s="8"/>
      <c r="X47" s="8"/>
      <c r="Y47" s="8"/>
      <c r="Z47" s="33"/>
      <c r="AA47" s="7"/>
      <c r="AB47" s="34"/>
      <c r="AC47" s="18"/>
      <c r="AD47" s="34"/>
      <c r="AE47" s="73"/>
      <c r="AF47" s="8"/>
      <c r="AG47" s="8"/>
      <c r="AH47" s="8"/>
      <c r="AI47" s="8"/>
      <c r="AJ47" s="8"/>
      <c r="AK47" s="8"/>
    </row>
    <row r="48" spans="1:37" ht="12.75">
      <c r="A48" s="11">
        <v>46</v>
      </c>
      <c r="B48" s="40" t="s">
        <v>100</v>
      </c>
      <c r="C48" s="40" t="s">
        <v>51</v>
      </c>
      <c r="D48" s="41">
        <v>43872</v>
      </c>
      <c r="E48" s="142">
        <v>5727</v>
      </c>
      <c r="F48" s="47" t="s">
        <v>653</v>
      </c>
      <c r="G48" s="28"/>
      <c r="H48" s="52">
        <v>1309.36</v>
      </c>
      <c r="I48" s="4"/>
      <c r="J48" s="4">
        <v>931.94</v>
      </c>
      <c r="K48" s="4"/>
      <c r="L48" s="4">
        <v>46810527</v>
      </c>
      <c r="M48" s="52">
        <v>489655</v>
      </c>
      <c r="N48" s="29" t="s">
        <v>654</v>
      </c>
      <c r="O48" s="14">
        <v>3</v>
      </c>
      <c r="P48" s="40" t="s">
        <v>562</v>
      </c>
      <c r="Q48" s="55">
        <v>0</v>
      </c>
      <c r="R48" s="31" t="s">
        <v>655</v>
      </c>
      <c r="S48" s="32" t="s">
        <v>656</v>
      </c>
      <c r="T48" s="179">
        <v>15</v>
      </c>
      <c r="U48" s="32" t="s">
        <v>657</v>
      </c>
      <c r="V48" s="29">
        <v>2241</v>
      </c>
      <c r="W48" s="8"/>
      <c r="X48" s="8"/>
      <c r="Y48" s="8"/>
      <c r="Z48" s="33" t="s">
        <v>658</v>
      </c>
      <c r="AA48" s="7">
        <v>43341</v>
      </c>
      <c r="AB48" s="34"/>
      <c r="AC48" s="18"/>
      <c r="AD48" s="34"/>
      <c r="AE48" s="73"/>
      <c r="AF48" s="8"/>
      <c r="AG48" s="8"/>
      <c r="AH48" s="8"/>
      <c r="AI48" s="8"/>
      <c r="AJ48" s="8"/>
      <c r="AK48" s="8"/>
    </row>
    <row r="49" spans="1:37" ht="12.75">
      <c r="A49" s="11">
        <v>47</v>
      </c>
      <c r="B49" s="40" t="s">
        <v>49</v>
      </c>
      <c r="C49" s="40" t="s">
        <v>41</v>
      </c>
      <c r="D49" s="41">
        <v>43872</v>
      </c>
      <c r="E49" s="142">
        <v>1231</v>
      </c>
      <c r="F49" s="47" t="s">
        <v>659</v>
      </c>
      <c r="G49" s="28"/>
      <c r="H49" s="52" t="s">
        <v>660</v>
      </c>
      <c r="I49" s="4"/>
      <c r="J49" s="4"/>
      <c r="K49" s="4"/>
      <c r="L49" s="4">
        <v>1709445</v>
      </c>
      <c r="M49" s="52">
        <v>17094</v>
      </c>
      <c r="N49" s="29" t="s">
        <v>661</v>
      </c>
      <c r="O49" s="14">
        <v>0</v>
      </c>
      <c r="P49" s="40" t="s">
        <v>662</v>
      </c>
      <c r="Q49" s="55">
        <v>0</v>
      </c>
      <c r="R49" s="31" t="s">
        <v>663</v>
      </c>
      <c r="S49" s="32" t="s">
        <v>207</v>
      </c>
      <c r="T49" s="179">
        <v>8</v>
      </c>
      <c r="U49" s="32" t="s">
        <v>664</v>
      </c>
      <c r="V49" s="29">
        <v>2720</v>
      </c>
      <c r="W49" s="8"/>
      <c r="X49" s="8"/>
      <c r="Y49" s="8"/>
      <c r="Z49" s="33"/>
      <c r="AA49" s="7"/>
      <c r="AB49" s="34"/>
      <c r="AC49" s="18"/>
      <c r="AD49" s="34"/>
      <c r="AE49" s="73"/>
      <c r="AF49" s="8"/>
      <c r="AG49" s="8"/>
      <c r="AH49" s="8"/>
      <c r="AI49" s="8"/>
      <c r="AJ49" s="8"/>
      <c r="AK49" s="8"/>
    </row>
    <row r="50" spans="1:37" ht="12.75">
      <c r="A50" s="11">
        <v>48</v>
      </c>
      <c r="B50" s="40" t="s">
        <v>21</v>
      </c>
      <c r="C50" s="40" t="s">
        <v>665</v>
      </c>
      <c r="D50" s="41">
        <v>43873</v>
      </c>
      <c r="E50" s="142">
        <v>1205</v>
      </c>
      <c r="F50" s="47" t="s">
        <v>666</v>
      </c>
      <c r="G50" s="28"/>
      <c r="H50" s="52">
        <v>227</v>
      </c>
      <c r="I50" s="4"/>
      <c r="J50" s="4">
        <v>412</v>
      </c>
      <c r="K50" s="4"/>
      <c r="L50" s="4">
        <v>41994319</v>
      </c>
      <c r="M50" s="52">
        <v>629838</v>
      </c>
      <c r="N50" s="29" t="s">
        <v>667</v>
      </c>
      <c r="O50" s="14">
        <v>2</v>
      </c>
      <c r="P50" s="40" t="s">
        <v>668</v>
      </c>
      <c r="Q50" s="55">
        <v>0</v>
      </c>
      <c r="R50" s="31" t="s">
        <v>669</v>
      </c>
      <c r="S50" s="32" t="s">
        <v>670</v>
      </c>
      <c r="T50" s="179">
        <v>11</v>
      </c>
      <c r="U50" s="32" t="s">
        <v>671</v>
      </c>
      <c r="V50" s="29">
        <v>1680</v>
      </c>
      <c r="W50" s="8"/>
      <c r="X50" s="8"/>
      <c r="Y50" s="8"/>
      <c r="Z50" s="33"/>
      <c r="AA50" s="7"/>
      <c r="AB50" s="34"/>
      <c r="AC50" s="18"/>
      <c r="AD50" s="34"/>
      <c r="AE50" s="73"/>
      <c r="AF50" s="8"/>
      <c r="AG50" s="8"/>
      <c r="AH50" s="8"/>
      <c r="AI50" s="8"/>
      <c r="AJ50" s="8"/>
      <c r="AK50" s="8"/>
    </row>
    <row r="51" spans="1:37" ht="12.75">
      <c r="A51" s="11">
        <v>49</v>
      </c>
      <c r="B51" s="40" t="s">
        <v>21</v>
      </c>
      <c r="C51" s="40" t="s">
        <v>665</v>
      </c>
      <c r="D51" s="41">
        <v>43874</v>
      </c>
      <c r="E51" s="142">
        <v>741</v>
      </c>
      <c r="F51" s="47" t="s">
        <v>672</v>
      </c>
      <c r="G51" s="28"/>
      <c r="H51" s="52">
        <v>210.81</v>
      </c>
      <c r="I51" s="4"/>
      <c r="J51" s="4">
        <v>303.1</v>
      </c>
      <c r="K51" s="4"/>
      <c r="L51" s="4">
        <v>26659908</v>
      </c>
      <c r="M51" s="52">
        <v>399899</v>
      </c>
      <c r="N51" s="29" t="s">
        <v>99</v>
      </c>
      <c r="O51" s="14">
        <v>1</v>
      </c>
      <c r="P51" s="40" t="s">
        <v>568</v>
      </c>
      <c r="Q51" s="55">
        <v>0</v>
      </c>
      <c r="R51" s="31" t="s">
        <v>673</v>
      </c>
      <c r="S51" s="32" t="s">
        <v>674</v>
      </c>
      <c r="T51" s="179">
        <v>7</v>
      </c>
      <c r="U51" s="32" t="s">
        <v>675</v>
      </c>
      <c r="V51" s="29">
        <v>674</v>
      </c>
      <c r="W51" s="8"/>
      <c r="X51" s="8"/>
      <c r="Y51" s="8"/>
      <c r="Z51" s="33"/>
      <c r="AA51" s="7"/>
      <c r="AB51" s="34"/>
      <c r="AC51" s="18"/>
      <c r="AD51" s="34"/>
      <c r="AE51" s="73"/>
      <c r="AF51" s="8"/>
      <c r="AG51" s="8"/>
      <c r="AH51" s="8"/>
      <c r="AI51" s="8"/>
      <c r="AJ51" s="8"/>
      <c r="AK51" s="8"/>
    </row>
    <row r="52" spans="1:37" ht="12.75">
      <c r="A52" s="11">
        <v>50</v>
      </c>
      <c r="B52" s="40" t="s">
        <v>49</v>
      </c>
      <c r="C52" s="40" t="s">
        <v>41</v>
      </c>
      <c r="D52" s="41">
        <v>43875</v>
      </c>
      <c r="E52" s="142">
        <v>5669</v>
      </c>
      <c r="F52" s="47" t="s">
        <v>676</v>
      </c>
      <c r="G52" s="28"/>
      <c r="H52" s="52">
        <v>0</v>
      </c>
      <c r="I52" s="4"/>
      <c r="J52" s="4">
        <v>198.17</v>
      </c>
      <c r="K52" s="4"/>
      <c r="L52" s="4">
        <v>45000000</v>
      </c>
      <c r="M52" s="52">
        <v>450000</v>
      </c>
      <c r="N52" s="29" t="s">
        <v>654</v>
      </c>
      <c r="O52" s="14">
        <v>1</v>
      </c>
      <c r="P52" s="40" t="s">
        <v>562</v>
      </c>
      <c r="Q52" s="55">
        <v>0</v>
      </c>
      <c r="R52" s="31" t="s">
        <v>677</v>
      </c>
      <c r="S52" s="32" t="s">
        <v>508</v>
      </c>
      <c r="T52" s="179">
        <v>23</v>
      </c>
      <c r="U52" s="32" t="s">
        <v>678</v>
      </c>
      <c r="V52" s="29">
        <v>925</v>
      </c>
      <c r="W52" s="8"/>
      <c r="X52" s="8"/>
      <c r="Y52" s="8"/>
      <c r="Z52" s="33" t="s">
        <v>679</v>
      </c>
      <c r="AA52" s="7">
        <v>42698</v>
      </c>
      <c r="AB52" s="34" t="s">
        <v>680</v>
      </c>
      <c r="AC52" s="18">
        <v>43522</v>
      </c>
      <c r="AD52" s="34"/>
      <c r="AE52" s="73"/>
      <c r="AF52" s="8"/>
      <c r="AG52" s="8"/>
      <c r="AH52" s="8"/>
      <c r="AI52" s="8"/>
      <c r="AJ52" s="8"/>
      <c r="AK52" s="8"/>
    </row>
    <row r="53" spans="1:37" ht="12.75">
      <c r="A53" s="11">
        <v>51</v>
      </c>
      <c r="B53" s="40" t="s">
        <v>49</v>
      </c>
      <c r="C53" s="40" t="s">
        <v>41</v>
      </c>
      <c r="D53" s="41">
        <v>43878</v>
      </c>
      <c r="E53" s="142">
        <v>5401</v>
      </c>
      <c r="F53" s="47" t="s">
        <v>118</v>
      </c>
      <c r="G53" s="28"/>
      <c r="H53" s="52">
        <v>0</v>
      </c>
      <c r="I53" s="4"/>
      <c r="J53" s="4">
        <v>0</v>
      </c>
      <c r="K53" s="4"/>
      <c r="L53" s="4">
        <v>27439497</v>
      </c>
      <c r="M53" s="52">
        <v>274395</v>
      </c>
      <c r="N53" s="29" t="s">
        <v>681</v>
      </c>
      <c r="O53" s="14">
        <v>0</v>
      </c>
      <c r="P53" s="40" t="s">
        <v>662</v>
      </c>
      <c r="Q53" s="55">
        <v>0</v>
      </c>
      <c r="R53" s="31" t="s">
        <v>677</v>
      </c>
      <c r="S53" s="32" t="s">
        <v>682</v>
      </c>
      <c r="T53" s="179">
        <v>12</v>
      </c>
      <c r="U53" s="32" t="s">
        <v>683</v>
      </c>
      <c r="V53" s="29">
        <v>291</v>
      </c>
      <c r="W53" s="8"/>
      <c r="X53" s="8"/>
      <c r="Y53" s="8"/>
      <c r="Z53" s="33"/>
      <c r="AA53" s="7"/>
      <c r="AB53" s="34"/>
      <c r="AC53" s="18"/>
      <c r="AD53" s="34"/>
      <c r="AE53" s="73"/>
      <c r="AF53" s="8"/>
      <c r="AG53" s="8"/>
      <c r="AH53" s="8"/>
      <c r="AI53" s="8"/>
      <c r="AJ53" s="8"/>
      <c r="AK53" s="8"/>
    </row>
    <row r="54" spans="1:37" ht="12.75">
      <c r="A54" s="11">
        <v>52</v>
      </c>
      <c r="B54" s="40" t="s">
        <v>21</v>
      </c>
      <c r="C54" s="40" t="s">
        <v>684</v>
      </c>
      <c r="D54" s="41">
        <v>43878</v>
      </c>
      <c r="E54" s="142">
        <v>2768</v>
      </c>
      <c r="F54" s="47" t="s">
        <v>118</v>
      </c>
      <c r="G54" s="28"/>
      <c r="H54" s="52">
        <v>0</v>
      </c>
      <c r="I54" s="4"/>
      <c r="J54" s="4">
        <v>4270.98</v>
      </c>
      <c r="K54" s="4"/>
      <c r="L54" s="4">
        <v>29140648</v>
      </c>
      <c r="M54" s="52">
        <v>291406</v>
      </c>
      <c r="N54" s="29" t="s">
        <v>725</v>
      </c>
      <c r="O54" s="14">
        <v>0</v>
      </c>
      <c r="P54" s="40" t="s">
        <v>562</v>
      </c>
      <c r="Q54" s="55">
        <v>0</v>
      </c>
      <c r="R54" s="31" t="s">
        <v>685</v>
      </c>
      <c r="S54" s="32" t="s">
        <v>686</v>
      </c>
      <c r="T54" s="179">
        <v>1</v>
      </c>
      <c r="U54" s="32" t="s">
        <v>687</v>
      </c>
      <c r="V54" s="29">
        <v>1650</v>
      </c>
      <c r="W54" s="8"/>
      <c r="X54" s="8"/>
      <c r="Y54" s="8"/>
      <c r="Z54" s="33"/>
      <c r="AA54" s="7"/>
      <c r="AB54" s="34"/>
      <c r="AC54" s="18"/>
      <c r="AD54" s="34"/>
      <c r="AE54" s="73"/>
      <c r="AF54" s="8"/>
      <c r="AG54" s="8"/>
      <c r="AH54" s="8"/>
      <c r="AI54" s="8"/>
      <c r="AJ54" s="8"/>
      <c r="AK54" s="8"/>
    </row>
    <row r="55" spans="1:37" ht="12.75">
      <c r="A55" s="11">
        <v>53</v>
      </c>
      <c r="B55" s="40" t="s">
        <v>49</v>
      </c>
      <c r="C55" s="40" t="s">
        <v>50</v>
      </c>
      <c r="D55" s="41">
        <v>43878</v>
      </c>
      <c r="E55" s="142">
        <v>2264</v>
      </c>
      <c r="F55" s="47" t="s">
        <v>688</v>
      </c>
      <c r="G55" s="28"/>
      <c r="H55" s="52">
        <v>16.65</v>
      </c>
      <c r="I55" s="4"/>
      <c r="J55" s="4">
        <v>3151.72</v>
      </c>
      <c r="K55" s="4"/>
      <c r="L55" s="4">
        <v>2179835</v>
      </c>
      <c r="M55" s="52">
        <v>32698</v>
      </c>
      <c r="N55" s="29" t="s">
        <v>99</v>
      </c>
      <c r="O55" s="14">
        <v>0</v>
      </c>
      <c r="P55" s="40" t="s">
        <v>568</v>
      </c>
      <c r="Q55" s="55">
        <v>0</v>
      </c>
      <c r="R55" s="31" t="s">
        <v>689</v>
      </c>
      <c r="S55" s="32" t="s">
        <v>690</v>
      </c>
      <c r="T55" s="179">
        <v>1</v>
      </c>
      <c r="U55" s="32" t="s">
        <v>525</v>
      </c>
      <c r="V55" s="29" t="s">
        <v>691</v>
      </c>
      <c r="W55" s="8"/>
      <c r="X55" s="8"/>
      <c r="Y55" s="8"/>
      <c r="Z55" s="33" t="s">
        <v>692</v>
      </c>
      <c r="AA55" s="7">
        <v>42885</v>
      </c>
      <c r="AB55" s="34" t="s">
        <v>693</v>
      </c>
      <c r="AC55" s="18">
        <v>43532</v>
      </c>
      <c r="AD55" s="34"/>
      <c r="AE55" s="73"/>
      <c r="AF55" s="8"/>
      <c r="AG55" s="8"/>
      <c r="AH55" s="8"/>
      <c r="AI55" s="8"/>
      <c r="AJ55" s="8"/>
      <c r="AK55" s="8"/>
    </row>
    <row r="56" spans="1:37" ht="12.75">
      <c r="A56" s="11">
        <v>54</v>
      </c>
      <c r="B56" s="40" t="s">
        <v>100</v>
      </c>
      <c r="C56" s="40" t="s">
        <v>40</v>
      </c>
      <c r="D56" s="41">
        <v>43878</v>
      </c>
      <c r="E56" s="142">
        <v>1262</v>
      </c>
      <c r="F56" s="47" t="s">
        <v>694</v>
      </c>
      <c r="G56" s="28" t="s">
        <v>101</v>
      </c>
      <c r="H56" s="52">
        <v>6338.06</v>
      </c>
      <c r="I56" s="4"/>
      <c r="J56" s="4">
        <v>1999.5</v>
      </c>
      <c r="K56" s="4"/>
      <c r="L56" s="4">
        <v>164160902</v>
      </c>
      <c r="M56" s="52">
        <v>950093</v>
      </c>
      <c r="N56" s="29" t="s">
        <v>99</v>
      </c>
      <c r="O56" s="14">
        <v>5</v>
      </c>
      <c r="P56" s="40" t="s">
        <v>695</v>
      </c>
      <c r="Q56" s="55">
        <v>0</v>
      </c>
      <c r="R56" s="31" t="s">
        <v>696</v>
      </c>
      <c r="S56" s="32" t="s">
        <v>697</v>
      </c>
      <c r="T56" s="179">
        <v>3</v>
      </c>
      <c r="U56" s="32" t="s">
        <v>443</v>
      </c>
      <c r="V56" s="29" t="s">
        <v>698</v>
      </c>
      <c r="W56" s="8"/>
      <c r="X56" s="8"/>
      <c r="Y56" s="8"/>
      <c r="Z56" s="33" t="s">
        <v>699</v>
      </c>
      <c r="AA56" s="7">
        <v>42986</v>
      </c>
      <c r="AB56" s="34" t="s">
        <v>700</v>
      </c>
      <c r="AC56" s="18">
        <v>43277</v>
      </c>
      <c r="AD56" s="34"/>
      <c r="AE56" s="73"/>
      <c r="AF56" s="8"/>
      <c r="AG56" s="8"/>
      <c r="AH56" s="8"/>
      <c r="AI56" s="8"/>
      <c r="AJ56" s="8"/>
      <c r="AK56" s="8"/>
    </row>
    <row r="57" spans="1:37" ht="12.75">
      <c r="A57" s="11">
        <v>55</v>
      </c>
      <c r="B57" s="40" t="s">
        <v>47</v>
      </c>
      <c r="C57" s="40" t="s">
        <v>40</v>
      </c>
      <c r="D57" s="41">
        <v>43878</v>
      </c>
      <c r="E57" s="142">
        <v>2151</v>
      </c>
      <c r="F57" s="47" t="s">
        <v>701</v>
      </c>
      <c r="G57" s="28" t="s">
        <v>702</v>
      </c>
      <c r="H57" s="52">
        <v>198.42</v>
      </c>
      <c r="I57" s="4"/>
      <c r="J57" s="4">
        <v>289.27</v>
      </c>
      <c r="K57" s="4"/>
      <c r="L57" s="4">
        <v>40806264</v>
      </c>
      <c r="M57" s="52">
        <v>612094</v>
      </c>
      <c r="N57" s="29" t="s">
        <v>99</v>
      </c>
      <c r="O57" s="14">
        <v>3</v>
      </c>
      <c r="P57" s="40" t="s">
        <v>568</v>
      </c>
      <c r="Q57" s="55">
        <v>0</v>
      </c>
      <c r="R57" s="31" t="s">
        <v>703</v>
      </c>
      <c r="S57" s="32" t="s">
        <v>704</v>
      </c>
      <c r="T57" s="179">
        <v>2</v>
      </c>
      <c r="U57" s="32" t="s">
        <v>705</v>
      </c>
      <c r="V57" s="29">
        <v>4173</v>
      </c>
      <c r="W57" s="8"/>
      <c r="X57" s="8"/>
      <c r="Y57" s="8"/>
      <c r="Z57" s="33"/>
      <c r="AA57" s="7"/>
      <c r="AB57" s="34"/>
      <c r="AC57" s="18"/>
      <c r="AD57" s="34"/>
      <c r="AE57" s="73"/>
      <c r="AF57" s="8"/>
      <c r="AG57" s="8"/>
      <c r="AH57" s="8"/>
      <c r="AI57" s="8"/>
      <c r="AJ57" s="8"/>
      <c r="AK57" s="8"/>
    </row>
    <row r="58" spans="1:37" ht="12.75">
      <c r="A58" s="11">
        <v>56</v>
      </c>
      <c r="B58" s="40" t="s">
        <v>47</v>
      </c>
      <c r="C58" s="40" t="s">
        <v>40</v>
      </c>
      <c r="D58" s="41">
        <v>43879</v>
      </c>
      <c r="E58" s="142">
        <v>6429</v>
      </c>
      <c r="F58" s="47" t="s">
        <v>706</v>
      </c>
      <c r="G58" s="28" t="s">
        <v>101</v>
      </c>
      <c r="H58" s="52">
        <v>19425.27</v>
      </c>
      <c r="I58" s="4"/>
      <c r="J58" s="4">
        <v>3724.78</v>
      </c>
      <c r="K58" s="4"/>
      <c r="L58" s="4">
        <v>5105439309</v>
      </c>
      <c r="M58" s="52">
        <f>68537347-20561204</f>
        <v>47976143</v>
      </c>
      <c r="N58" s="29" t="s">
        <v>99</v>
      </c>
      <c r="O58" s="14">
        <v>19</v>
      </c>
      <c r="P58" s="40" t="s">
        <v>707</v>
      </c>
      <c r="Q58" s="55">
        <v>0</v>
      </c>
      <c r="R58" s="31" t="s">
        <v>708</v>
      </c>
      <c r="S58" s="32" t="s">
        <v>709</v>
      </c>
      <c r="T58" s="179">
        <v>30</v>
      </c>
      <c r="U58" s="32" t="s">
        <v>710</v>
      </c>
      <c r="V58" s="29" t="s">
        <v>711</v>
      </c>
      <c r="W58" s="8"/>
      <c r="X58" s="8"/>
      <c r="Y58" s="8"/>
      <c r="Z58" s="33"/>
      <c r="AA58" s="7"/>
      <c r="AB58" s="34"/>
      <c r="AC58" s="18"/>
      <c r="AD58" s="34"/>
      <c r="AE58" s="73"/>
      <c r="AF58" s="8"/>
      <c r="AG58" s="8"/>
      <c r="AH58" s="8"/>
      <c r="AI58" s="8"/>
      <c r="AJ58" s="8"/>
      <c r="AK58" s="8"/>
    </row>
    <row r="59" spans="1:37" ht="12.75">
      <c r="A59" s="11">
        <v>57</v>
      </c>
      <c r="B59" s="40" t="s">
        <v>47</v>
      </c>
      <c r="C59" s="40" t="s">
        <v>40</v>
      </c>
      <c r="D59" s="41">
        <v>43879</v>
      </c>
      <c r="E59" s="142">
        <v>3916</v>
      </c>
      <c r="F59" s="47" t="s">
        <v>712</v>
      </c>
      <c r="G59" s="28" t="s">
        <v>101</v>
      </c>
      <c r="H59" s="52">
        <v>37380.07</v>
      </c>
      <c r="I59" s="4"/>
      <c r="J59" s="4">
        <v>3938</v>
      </c>
      <c r="K59" s="4"/>
      <c r="L59" s="4">
        <v>9632609749</v>
      </c>
      <c r="M59" s="52">
        <f>134242792-40272838</f>
        <v>93969954</v>
      </c>
      <c r="N59" s="29" t="s">
        <v>613</v>
      </c>
      <c r="O59" s="14">
        <v>24</v>
      </c>
      <c r="P59" s="40" t="s">
        <v>713</v>
      </c>
      <c r="Q59" s="55">
        <v>0</v>
      </c>
      <c r="R59" s="31" t="s">
        <v>714</v>
      </c>
      <c r="S59" s="32" t="s">
        <v>715</v>
      </c>
      <c r="T59" s="179">
        <v>14</v>
      </c>
      <c r="U59" s="32" t="s">
        <v>716</v>
      </c>
      <c r="V59" s="29" t="s">
        <v>717</v>
      </c>
      <c r="W59" s="8"/>
      <c r="X59" s="8"/>
      <c r="Y59" s="8"/>
      <c r="Z59" s="33"/>
      <c r="AA59" s="7"/>
      <c r="AB59" s="34"/>
      <c r="AC59" s="18"/>
      <c r="AD59" s="34"/>
      <c r="AE59" s="73"/>
      <c r="AF59" s="8"/>
      <c r="AG59" s="8"/>
      <c r="AH59" s="8"/>
      <c r="AI59" s="8"/>
      <c r="AJ59" s="8"/>
      <c r="AK59" s="8"/>
    </row>
    <row r="60" spans="1:37" ht="12.75">
      <c r="A60" s="11">
        <v>58</v>
      </c>
      <c r="B60" s="40" t="s">
        <v>49</v>
      </c>
      <c r="C60" s="40" t="s">
        <v>41</v>
      </c>
      <c r="D60" s="41">
        <v>43879</v>
      </c>
      <c r="E60" s="142">
        <v>6627</v>
      </c>
      <c r="F60" s="47" t="s">
        <v>718</v>
      </c>
      <c r="G60" s="28" t="s">
        <v>702</v>
      </c>
      <c r="H60" s="52">
        <v>-1.65</v>
      </c>
      <c r="I60" s="4"/>
      <c r="J60" s="4">
        <v>150</v>
      </c>
      <c r="K60" s="4"/>
      <c r="L60" s="4">
        <v>0</v>
      </c>
      <c r="M60" s="52">
        <v>127946</v>
      </c>
      <c r="N60" s="29" t="s">
        <v>719</v>
      </c>
      <c r="O60" s="14">
        <v>2</v>
      </c>
      <c r="P60" s="40" t="s">
        <v>570</v>
      </c>
      <c r="Q60" s="55">
        <v>0</v>
      </c>
      <c r="R60" s="31" t="s">
        <v>720</v>
      </c>
      <c r="S60" s="32" t="s">
        <v>721</v>
      </c>
      <c r="T60" s="179">
        <v>31</v>
      </c>
      <c r="U60" s="32" t="s">
        <v>722</v>
      </c>
      <c r="V60" s="29">
        <v>2450</v>
      </c>
      <c r="W60" s="8"/>
      <c r="X60" s="8"/>
      <c r="Y60" s="8"/>
      <c r="Z60" s="33" t="s">
        <v>723</v>
      </c>
      <c r="AA60" s="7">
        <v>43811</v>
      </c>
      <c r="AB60" s="34"/>
      <c r="AC60" s="18"/>
      <c r="AD60" s="34"/>
      <c r="AE60" s="73"/>
      <c r="AF60" s="8"/>
      <c r="AG60" s="8"/>
      <c r="AH60" s="8"/>
      <c r="AI60" s="8"/>
      <c r="AJ60" s="8"/>
      <c r="AK60" s="8"/>
    </row>
    <row r="61" spans="1:37" ht="12.75">
      <c r="A61" s="11">
        <v>59</v>
      </c>
      <c r="B61" s="40" t="s">
        <v>49</v>
      </c>
      <c r="C61" s="40" t="s">
        <v>41</v>
      </c>
      <c r="D61" s="41">
        <v>43879</v>
      </c>
      <c r="E61" s="142">
        <v>7141</v>
      </c>
      <c r="F61" s="47" t="s">
        <v>153</v>
      </c>
      <c r="G61" s="28"/>
      <c r="H61" s="52">
        <v>0</v>
      </c>
      <c r="I61" s="4"/>
      <c r="J61" s="4">
        <v>0</v>
      </c>
      <c r="K61" s="4"/>
      <c r="L61" s="4">
        <v>955000</v>
      </c>
      <c r="M61" s="52">
        <v>9550</v>
      </c>
      <c r="N61" s="29" t="s">
        <v>724</v>
      </c>
      <c r="O61" s="14">
        <v>2</v>
      </c>
      <c r="P61" s="40" t="s">
        <v>562</v>
      </c>
      <c r="Q61" s="55">
        <v>0</v>
      </c>
      <c r="R61" s="31" t="s">
        <v>726</v>
      </c>
      <c r="S61" s="32" t="s">
        <v>727</v>
      </c>
      <c r="T61" s="179">
        <v>20</v>
      </c>
      <c r="U61" s="32" t="s">
        <v>728</v>
      </c>
      <c r="V61" s="29">
        <v>4332</v>
      </c>
      <c r="W61" s="8"/>
      <c r="X61" s="8"/>
      <c r="Y61" s="8"/>
      <c r="Z61" s="33"/>
      <c r="AA61" s="7"/>
      <c r="AB61" s="34"/>
      <c r="AC61" s="18"/>
      <c r="AD61" s="34"/>
      <c r="AE61" s="73"/>
      <c r="AF61" s="8"/>
      <c r="AG61" s="8"/>
      <c r="AH61" s="8"/>
      <c r="AI61" s="8"/>
      <c r="AJ61" s="8"/>
      <c r="AK61" s="8"/>
    </row>
    <row r="62" spans="1:37" ht="12.75">
      <c r="A62" s="11">
        <v>60</v>
      </c>
      <c r="B62" s="40" t="s">
        <v>49</v>
      </c>
      <c r="C62" s="40" t="s">
        <v>41</v>
      </c>
      <c r="D62" s="41">
        <v>43880</v>
      </c>
      <c r="E62" s="142">
        <v>5417</v>
      </c>
      <c r="F62" s="47" t="s">
        <v>118</v>
      </c>
      <c r="G62" s="28"/>
      <c r="H62" s="52">
        <v>0</v>
      </c>
      <c r="I62" s="4"/>
      <c r="J62" s="4">
        <v>1050</v>
      </c>
      <c r="K62" s="4"/>
      <c r="L62" s="4">
        <v>5000000</v>
      </c>
      <c r="M62" s="52">
        <v>50000</v>
      </c>
      <c r="N62" s="29" t="s">
        <v>654</v>
      </c>
      <c r="O62" s="14">
        <v>0</v>
      </c>
      <c r="P62" s="40" t="s">
        <v>562</v>
      </c>
      <c r="Q62" s="55">
        <v>0</v>
      </c>
      <c r="R62" s="31" t="s">
        <v>729</v>
      </c>
      <c r="S62" s="32" t="s">
        <v>207</v>
      </c>
      <c r="T62" s="179">
        <v>14</v>
      </c>
      <c r="U62" s="32" t="s">
        <v>730</v>
      </c>
      <c r="V62" s="29" t="s">
        <v>731</v>
      </c>
      <c r="W62" s="8"/>
      <c r="X62" s="8"/>
      <c r="Y62" s="8"/>
      <c r="Z62" s="33" t="s">
        <v>732</v>
      </c>
      <c r="AA62" s="7">
        <v>38300</v>
      </c>
      <c r="AB62" s="34" t="s">
        <v>733</v>
      </c>
      <c r="AC62" s="18">
        <v>38611</v>
      </c>
      <c r="AD62" s="34" t="s">
        <v>734</v>
      </c>
      <c r="AE62" s="73">
        <v>38713</v>
      </c>
      <c r="AF62" s="8"/>
      <c r="AG62" s="8"/>
      <c r="AH62" s="8"/>
      <c r="AI62" s="8"/>
      <c r="AJ62" s="8"/>
      <c r="AK62" s="8"/>
    </row>
    <row r="63" spans="1:37" ht="12.75">
      <c r="A63" s="11">
        <v>61</v>
      </c>
      <c r="B63" s="40" t="s">
        <v>21</v>
      </c>
      <c r="C63" s="40" t="s">
        <v>735</v>
      </c>
      <c r="D63" s="41">
        <v>43881</v>
      </c>
      <c r="E63" s="142">
        <v>6459</v>
      </c>
      <c r="F63" s="47" t="s">
        <v>736</v>
      </c>
      <c r="G63" s="28"/>
      <c r="H63" s="52">
        <v>21.05</v>
      </c>
      <c r="I63" s="4"/>
      <c r="J63" s="4">
        <v>169</v>
      </c>
      <c r="K63" s="4"/>
      <c r="L63" s="4">
        <v>3841099</v>
      </c>
      <c r="M63" s="52">
        <v>57616</v>
      </c>
      <c r="N63" s="29" t="s">
        <v>99</v>
      </c>
      <c r="O63" s="14">
        <v>1</v>
      </c>
      <c r="P63" s="40" t="s">
        <v>568</v>
      </c>
      <c r="Q63" s="55">
        <v>0</v>
      </c>
      <c r="R63" s="31" t="s">
        <v>737</v>
      </c>
      <c r="S63" s="32" t="s">
        <v>738</v>
      </c>
      <c r="T63" s="179">
        <v>24</v>
      </c>
      <c r="U63" s="32" t="s">
        <v>739</v>
      </c>
      <c r="V63" s="29">
        <v>4389</v>
      </c>
      <c r="W63" s="8"/>
      <c r="X63" s="8"/>
      <c r="Y63" s="8"/>
      <c r="Z63" s="33"/>
      <c r="AA63" s="7"/>
      <c r="AB63" s="34"/>
      <c r="AC63" s="18"/>
      <c r="AD63" s="34"/>
      <c r="AE63" s="73"/>
      <c r="AF63" s="8"/>
      <c r="AG63" s="8"/>
      <c r="AH63" s="8"/>
      <c r="AI63" s="8"/>
      <c r="AJ63" s="8"/>
      <c r="AK63" s="8"/>
    </row>
    <row r="64" spans="1:37" ht="12.75">
      <c r="A64" s="11">
        <v>62</v>
      </c>
      <c r="B64" s="40" t="s">
        <v>47</v>
      </c>
      <c r="C64" s="40" t="s">
        <v>43</v>
      </c>
      <c r="D64" s="41">
        <v>43882</v>
      </c>
      <c r="E64" s="142">
        <v>5861</v>
      </c>
      <c r="F64" s="47" t="s">
        <v>141</v>
      </c>
      <c r="G64" s="28" t="s">
        <v>101</v>
      </c>
      <c r="H64" s="52">
        <v>131.72</v>
      </c>
      <c r="I64" s="4"/>
      <c r="J64" s="4">
        <v>223</v>
      </c>
      <c r="K64" s="4"/>
      <c r="L64" s="4">
        <v>9786865</v>
      </c>
      <c r="M64" s="52">
        <v>129278</v>
      </c>
      <c r="N64" s="29" t="s">
        <v>99</v>
      </c>
      <c r="O64" s="14">
        <v>2</v>
      </c>
      <c r="P64" s="40" t="s">
        <v>568</v>
      </c>
      <c r="Q64" s="55">
        <v>0</v>
      </c>
      <c r="R64" s="31" t="s">
        <v>740</v>
      </c>
      <c r="S64" s="32" t="s">
        <v>741</v>
      </c>
      <c r="T64" s="179">
        <v>23</v>
      </c>
      <c r="U64" s="32" t="s">
        <v>742</v>
      </c>
      <c r="V64" s="29">
        <v>4585</v>
      </c>
      <c r="W64" s="8"/>
      <c r="X64" s="8"/>
      <c r="Y64" s="8"/>
      <c r="Z64" s="33"/>
      <c r="AA64" s="7"/>
      <c r="AB64" s="34"/>
      <c r="AC64" s="18"/>
      <c r="AD64" s="34"/>
      <c r="AE64" s="73"/>
      <c r="AF64" s="8"/>
      <c r="AG64" s="8"/>
      <c r="AH64" s="8"/>
      <c r="AI64" s="8"/>
      <c r="AJ64" s="8"/>
      <c r="AK64" s="8"/>
    </row>
    <row r="65" spans="1:37" ht="12.75">
      <c r="A65" s="11">
        <v>63</v>
      </c>
      <c r="B65" s="40" t="s">
        <v>100</v>
      </c>
      <c r="C65" s="40" t="s">
        <v>40</v>
      </c>
      <c r="D65" s="41">
        <v>43885</v>
      </c>
      <c r="E65" s="142">
        <v>6512</v>
      </c>
      <c r="F65" s="47" t="s">
        <v>743</v>
      </c>
      <c r="G65" s="28" t="s">
        <v>101</v>
      </c>
      <c r="H65" s="52">
        <v>56458.03</v>
      </c>
      <c r="I65" s="4"/>
      <c r="J65" s="4">
        <v>10379.7</v>
      </c>
      <c r="K65" s="4"/>
      <c r="L65" s="4">
        <v>383148256</v>
      </c>
      <c r="M65" s="52">
        <v>6616881</v>
      </c>
      <c r="N65" s="29" t="s">
        <v>99</v>
      </c>
      <c r="O65" s="14">
        <v>21</v>
      </c>
      <c r="P65" s="40" t="s">
        <v>744</v>
      </c>
      <c r="Q65" s="55">
        <v>0</v>
      </c>
      <c r="R65" s="31" t="s">
        <v>745</v>
      </c>
      <c r="S65" s="32" t="s">
        <v>709</v>
      </c>
      <c r="T65" s="179">
        <v>37</v>
      </c>
      <c r="U65" s="32" t="s">
        <v>746</v>
      </c>
      <c r="V65" s="29" t="s">
        <v>747</v>
      </c>
      <c r="W65" s="8"/>
      <c r="X65" s="8"/>
      <c r="Y65" s="8"/>
      <c r="Z65" s="33" t="s">
        <v>748</v>
      </c>
      <c r="AA65" s="7">
        <v>43724</v>
      </c>
      <c r="AB65" s="34"/>
      <c r="AC65" s="18"/>
      <c r="AD65" s="34"/>
      <c r="AE65" s="73"/>
      <c r="AF65" s="8"/>
      <c r="AG65" s="8"/>
      <c r="AH65" s="8"/>
      <c r="AI65" s="8"/>
      <c r="AJ65" s="8"/>
      <c r="AK65" s="8"/>
    </row>
    <row r="66" spans="1:37" ht="12.75">
      <c r="A66" s="11">
        <v>64</v>
      </c>
      <c r="B66" s="40" t="s">
        <v>49</v>
      </c>
      <c r="C66" s="40" t="s">
        <v>50</v>
      </c>
      <c r="D66" s="41">
        <v>43885</v>
      </c>
      <c r="E66" s="142">
        <v>1553</v>
      </c>
      <c r="F66" s="47" t="s">
        <v>701</v>
      </c>
      <c r="G66" s="28"/>
      <c r="H66" s="52">
        <v>40.29</v>
      </c>
      <c r="I66" s="4"/>
      <c r="J66" s="4">
        <v>324</v>
      </c>
      <c r="K66" s="4"/>
      <c r="L66" s="4">
        <v>9005115</v>
      </c>
      <c r="M66" s="52">
        <v>230517</v>
      </c>
      <c r="N66" s="29" t="s">
        <v>621</v>
      </c>
      <c r="O66" s="14">
        <v>0</v>
      </c>
      <c r="P66" s="40" t="s">
        <v>569</v>
      </c>
      <c r="Q66" s="55">
        <v>0</v>
      </c>
      <c r="R66" s="31" t="s">
        <v>749</v>
      </c>
      <c r="S66" s="32" t="s">
        <v>750</v>
      </c>
      <c r="T66" s="179">
        <v>4</v>
      </c>
      <c r="U66" s="32" t="s">
        <v>751</v>
      </c>
      <c r="V66" s="29">
        <v>4344</v>
      </c>
      <c r="W66" s="8"/>
      <c r="X66" s="8"/>
      <c r="Y66" s="8"/>
      <c r="Z66" s="33" t="s">
        <v>752</v>
      </c>
      <c r="AA66" s="7">
        <v>18486</v>
      </c>
      <c r="AB66" s="34" t="s">
        <v>117</v>
      </c>
      <c r="AC66" s="18">
        <v>18969</v>
      </c>
      <c r="AD66" s="34"/>
      <c r="AE66" s="73"/>
      <c r="AF66" s="8"/>
      <c r="AG66" s="8"/>
      <c r="AH66" s="8"/>
      <c r="AI66" s="8"/>
      <c r="AJ66" s="8"/>
      <c r="AK66" s="8"/>
    </row>
    <row r="67" spans="1:37" ht="12.75">
      <c r="A67" s="11">
        <v>65</v>
      </c>
      <c r="B67" s="40" t="s">
        <v>49</v>
      </c>
      <c r="C67" s="40" t="s">
        <v>41</v>
      </c>
      <c r="D67" s="41">
        <v>43885</v>
      </c>
      <c r="E67" s="142">
        <v>1205</v>
      </c>
      <c r="F67" s="47" t="s">
        <v>169</v>
      </c>
      <c r="G67" s="28"/>
      <c r="H67" s="52">
        <v>0</v>
      </c>
      <c r="I67" s="4"/>
      <c r="J67" s="4">
        <v>0</v>
      </c>
      <c r="K67" s="4"/>
      <c r="L67" s="4">
        <v>10255179</v>
      </c>
      <c r="M67" s="52">
        <v>198770</v>
      </c>
      <c r="N67" s="29" t="s">
        <v>753</v>
      </c>
      <c r="O67" s="14">
        <v>0</v>
      </c>
      <c r="P67" s="40" t="s">
        <v>562</v>
      </c>
      <c r="Q67" s="55">
        <v>0</v>
      </c>
      <c r="R67" s="31" t="s">
        <v>754</v>
      </c>
      <c r="S67" s="32" t="s">
        <v>755</v>
      </c>
      <c r="T67" s="179">
        <v>11</v>
      </c>
      <c r="U67" s="32" t="s">
        <v>756</v>
      </c>
      <c r="V67" s="29" t="s">
        <v>757</v>
      </c>
      <c r="W67" s="8"/>
      <c r="X67" s="8"/>
      <c r="Y67" s="8"/>
      <c r="Z67" s="33" t="s">
        <v>758</v>
      </c>
      <c r="AA67" s="7">
        <v>17182</v>
      </c>
      <c r="AB67" s="34" t="s">
        <v>117</v>
      </c>
      <c r="AC67" s="18">
        <v>17498</v>
      </c>
      <c r="AD67" s="34" t="s">
        <v>759</v>
      </c>
      <c r="AE67" s="73">
        <v>41834</v>
      </c>
      <c r="AF67" s="8"/>
      <c r="AG67" s="8"/>
      <c r="AH67" s="8"/>
      <c r="AI67" s="8"/>
      <c r="AJ67" s="8"/>
      <c r="AK67" s="8"/>
    </row>
    <row r="68" spans="1:37" ht="12.75">
      <c r="A68" s="11">
        <v>66</v>
      </c>
      <c r="B68" s="40" t="s">
        <v>47</v>
      </c>
      <c r="C68" s="40" t="s">
        <v>43</v>
      </c>
      <c r="D68" s="41">
        <v>43887</v>
      </c>
      <c r="E68" s="142">
        <v>38</v>
      </c>
      <c r="F68" s="47" t="s">
        <v>676</v>
      </c>
      <c r="G68" s="28"/>
      <c r="H68" s="52">
        <v>124.72</v>
      </c>
      <c r="I68" s="4"/>
      <c r="J68" s="4">
        <v>161.37</v>
      </c>
      <c r="K68" s="4"/>
      <c r="L68" s="4">
        <v>5755662</v>
      </c>
      <c r="M68" s="52">
        <v>163930</v>
      </c>
      <c r="N68" s="29" t="s">
        <v>760</v>
      </c>
      <c r="O68" s="14">
        <v>2</v>
      </c>
      <c r="P68" s="40" t="s">
        <v>562</v>
      </c>
      <c r="Q68" s="55">
        <v>0</v>
      </c>
      <c r="R68" s="31" t="s">
        <v>761</v>
      </c>
      <c r="S68" s="32" t="s">
        <v>763</v>
      </c>
      <c r="T68" s="179">
        <v>7</v>
      </c>
      <c r="U68" s="32" t="s">
        <v>762</v>
      </c>
      <c r="V68" s="29">
        <v>3151</v>
      </c>
      <c r="W68" s="8"/>
      <c r="X68" s="8"/>
      <c r="Y68" s="8"/>
      <c r="Z68" s="33" t="s">
        <v>764</v>
      </c>
      <c r="AA68" s="7">
        <v>22696</v>
      </c>
      <c r="AB68" s="34" t="s">
        <v>117</v>
      </c>
      <c r="AC68" s="18">
        <v>22856</v>
      </c>
      <c r="AD68" s="34"/>
      <c r="AE68" s="73"/>
      <c r="AF68" s="8"/>
      <c r="AG68" s="8"/>
      <c r="AH68" s="8"/>
      <c r="AI68" s="8"/>
      <c r="AJ68" s="8"/>
      <c r="AK68" s="8"/>
    </row>
    <row r="69" spans="1:37" ht="12.75">
      <c r="A69" s="11">
        <v>67</v>
      </c>
      <c r="B69" s="40" t="s">
        <v>100</v>
      </c>
      <c r="C69" s="40" t="s">
        <v>40</v>
      </c>
      <c r="D69" s="41">
        <v>43887</v>
      </c>
      <c r="E69" s="142">
        <v>5150</v>
      </c>
      <c r="F69" s="47" t="s">
        <v>718</v>
      </c>
      <c r="G69" s="28" t="s">
        <v>101</v>
      </c>
      <c r="H69" s="52">
        <v>7966.02</v>
      </c>
      <c r="I69" s="4"/>
      <c r="J69" s="4">
        <v>2879.97</v>
      </c>
      <c r="K69" s="4"/>
      <c r="L69" s="4">
        <v>17514601</v>
      </c>
      <c r="M69" s="52">
        <v>101774</v>
      </c>
      <c r="N69" s="29" t="s">
        <v>99</v>
      </c>
      <c r="O69" s="14">
        <v>5</v>
      </c>
      <c r="P69" s="40" t="s">
        <v>765</v>
      </c>
      <c r="Q69" s="55">
        <v>0</v>
      </c>
      <c r="R69" s="31" t="s">
        <v>766</v>
      </c>
      <c r="S69" s="32" t="s">
        <v>767</v>
      </c>
      <c r="T69" s="179">
        <v>18</v>
      </c>
      <c r="U69" s="32" t="s">
        <v>768</v>
      </c>
      <c r="V69" s="29">
        <v>300</v>
      </c>
      <c r="W69" s="8"/>
      <c r="X69" s="8"/>
      <c r="Y69" s="8"/>
      <c r="Z69" s="33" t="s">
        <v>769</v>
      </c>
      <c r="AA69" s="7">
        <v>43090</v>
      </c>
      <c r="AB69" s="34"/>
      <c r="AC69" s="18"/>
      <c r="AD69" s="34"/>
      <c r="AE69" s="73"/>
      <c r="AF69" s="8"/>
      <c r="AG69" s="8"/>
      <c r="AH69" s="8"/>
      <c r="AI69" s="8"/>
      <c r="AJ69" s="8"/>
      <c r="AK69" s="8"/>
    </row>
    <row r="70" spans="1:37" ht="12.75">
      <c r="A70" s="11">
        <v>68</v>
      </c>
      <c r="B70" s="40" t="s">
        <v>47</v>
      </c>
      <c r="C70" s="40" t="s">
        <v>51</v>
      </c>
      <c r="D70" s="41">
        <v>43887</v>
      </c>
      <c r="E70" s="142">
        <v>61</v>
      </c>
      <c r="F70" s="47" t="s">
        <v>718</v>
      </c>
      <c r="G70" s="28"/>
      <c r="H70" s="52">
        <v>417.9</v>
      </c>
      <c r="I70" s="4"/>
      <c r="J70" s="4">
        <v>487.5</v>
      </c>
      <c r="K70" s="4"/>
      <c r="L70" s="4">
        <v>37831708</v>
      </c>
      <c r="M70" s="52">
        <v>590596</v>
      </c>
      <c r="N70" s="29" t="s">
        <v>770</v>
      </c>
      <c r="O70" s="14">
        <v>3</v>
      </c>
      <c r="P70" s="40" t="s">
        <v>569</v>
      </c>
      <c r="Q70" s="55">
        <v>0</v>
      </c>
      <c r="R70" s="31" t="s">
        <v>771</v>
      </c>
      <c r="S70" s="32" t="s">
        <v>772</v>
      </c>
      <c r="T70" s="179">
        <v>6</v>
      </c>
      <c r="U70" s="32" t="s">
        <v>443</v>
      </c>
      <c r="V70" s="29">
        <v>126</v>
      </c>
      <c r="W70" s="8"/>
      <c r="X70" s="8"/>
      <c r="Y70" s="8"/>
      <c r="Z70" s="33" t="s">
        <v>773</v>
      </c>
      <c r="AA70" s="7">
        <v>21039</v>
      </c>
      <c r="AB70" s="34" t="s">
        <v>774</v>
      </c>
      <c r="AC70" s="18">
        <v>21172</v>
      </c>
      <c r="AD70" s="34" t="s">
        <v>775</v>
      </c>
      <c r="AE70" s="73">
        <v>34122</v>
      </c>
      <c r="AF70" s="34" t="s">
        <v>776</v>
      </c>
      <c r="AG70" s="18">
        <v>34796</v>
      </c>
      <c r="AH70" s="34" t="s">
        <v>777</v>
      </c>
      <c r="AI70" s="18">
        <v>34884</v>
      </c>
      <c r="AJ70" s="8"/>
      <c r="AK70" s="8"/>
    </row>
    <row r="71" spans="1:37" ht="12.75">
      <c r="A71" s="11">
        <v>69</v>
      </c>
      <c r="B71" s="40" t="s">
        <v>49</v>
      </c>
      <c r="C71" s="40" t="s">
        <v>51</v>
      </c>
      <c r="D71" s="41">
        <v>43888</v>
      </c>
      <c r="E71" s="142">
        <v>6432</v>
      </c>
      <c r="F71" s="47" t="s">
        <v>778</v>
      </c>
      <c r="G71" s="28" t="s">
        <v>702</v>
      </c>
      <c r="H71" s="52">
        <v>22.44</v>
      </c>
      <c r="I71" s="4"/>
      <c r="J71" s="4">
        <v>155.44</v>
      </c>
      <c r="K71" s="4"/>
      <c r="L71" s="4">
        <v>3995487</v>
      </c>
      <c r="M71" s="52">
        <v>59932</v>
      </c>
      <c r="N71" s="29" t="s">
        <v>779</v>
      </c>
      <c r="O71" s="14">
        <v>2</v>
      </c>
      <c r="P71" s="40" t="s">
        <v>570</v>
      </c>
      <c r="Q71" s="55">
        <v>0</v>
      </c>
      <c r="R71" s="31" t="s">
        <v>780</v>
      </c>
      <c r="S71" s="32" t="s">
        <v>721</v>
      </c>
      <c r="T71" s="179">
        <v>30</v>
      </c>
      <c r="U71" s="32" t="s">
        <v>781</v>
      </c>
      <c r="V71" s="29">
        <v>2784</v>
      </c>
      <c r="W71" s="8"/>
      <c r="X71" s="8"/>
      <c r="Y71" s="8"/>
      <c r="Z71" s="33" t="s">
        <v>782</v>
      </c>
      <c r="AA71" s="7">
        <v>23641</v>
      </c>
      <c r="AB71" s="34" t="s">
        <v>117</v>
      </c>
      <c r="AC71" s="18">
        <v>28545</v>
      </c>
      <c r="AD71" s="34"/>
      <c r="AE71" s="73"/>
      <c r="AF71" s="8"/>
      <c r="AG71" s="8"/>
      <c r="AH71" s="8"/>
      <c r="AI71" s="8"/>
      <c r="AJ71" s="8"/>
      <c r="AK71" s="8"/>
    </row>
    <row r="72" spans="1:37" ht="12.75">
      <c r="A72" s="11">
        <v>70</v>
      </c>
      <c r="B72" s="40" t="s">
        <v>47</v>
      </c>
      <c r="C72" s="40" t="s">
        <v>40</v>
      </c>
      <c r="D72" s="41">
        <v>43888</v>
      </c>
      <c r="E72" s="142">
        <v>6512</v>
      </c>
      <c r="F72" s="47" t="s">
        <v>783</v>
      </c>
      <c r="G72" s="28" t="s">
        <v>101</v>
      </c>
      <c r="H72" s="52">
        <v>19839.92</v>
      </c>
      <c r="I72" s="4"/>
      <c r="J72" s="4">
        <v>6636.72</v>
      </c>
      <c r="K72" s="4"/>
      <c r="L72" s="4">
        <v>5383902449</v>
      </c>
      <c r="M72" s="52">
        <f>67950162-20385049</f>
        <v>47565113</v>
      </c>
      <c r="N72" s="29" t="s">
        <v>99</v>
      </c>
      <c r="O72" s="14">
        <v>16</v>
      </c>
      <c r="P72" s="40" t="s">
        <v>784</v>
      </c>
      <c r="Q72" s="55">
        <v>0</v>
      </c>
      <c r="R72" s="31" t="s">
        <v>785</v>
      </c>
      <c r="S72" s="32" t="s">
        <v>786</v>
      </c>
      <c r="T72" s="179">
        <v>37</v>
      </c>
      <c r="U72" s="32" t="s">
        <v>787</v>
      </c>
      <c r="V72" s="29" t="s">
        <v>790</v>
      </c>
      <c r="W72" s="8"/>
      <c r="X72" s="8"/>
      <c r="Y72" s="8"/>
      <c r="Z72" s="33"/>
      <c r="AA72" s="7"/>
      <c r="AB72" s="34"/>
      <c r="AC72" s="18"/>
      <c r="AD72" s="34"/>
      <c r="AE72" s="73"/>
      <c r="AF72" s="8"/>
      <c r="AG72" s="8"/>
      <c r="AH72" s="8"/>
      <c r="AI72" s="8"/>
      <c r="AJ72" s="8"/>
      <c r="AK72" s="8"/>
    </row>
    <row r="73" spans="1:37" ht="12.75">
      <c r="A73" s="11">
        <v>71</v>
      </c>
      <c r="B73" s="40" t="s">
        <v>47</v>
      </c>
      <c r="C73" s="40" t="s">
        <v>40</v>
      </c>
      <c r="D73" s="41">
        <v>43888</v>
      </c>
      <c r="E73" s="142">
        <v>6512</v>
      </c>
      <c r="F73" s="47" t="s">
        <v>788</v>
      </c>
      <c r="G73" s="28" t="s">
        <v>101</v>
      </c>
      <c r="H73" s="52">
        <v>19052.28</v>
      </c>
      <c r="I73" s="4"/>
      <c r="J73" s="4">
        <v>5592.6</v>
      </c>
      <c r="K73" s="4"/>
      <c r="L73" s="4">
        <v>5103112881</v>
      </c>
      <c r="M73" s="52">
        <f>72132273-21639682</f>
        <v>50492591</v>
      </c>
      <c r="N73" s="29" t="s">
        <v>99</v>
      </c>
      <c r="O73" s="14">
        <v>15</v>
      </c>
      <c r="P73" s="40" t="s">
        <v>789</v>
      </c>
      <c r="Q73" s="55">
        <v>0</v>
      </c>
      <c r="R73" s="31" t="s">
        <v>785</v>
      </c>
      <c r="S73" s="32" t="s">
        <v>786</v>
      </c>
      <c r="T73" s="179">
        <v>37</v>
      </c>
      <c r="U73" s="32" t="s">
        <v>781</v>
      </c>
      <c r="V73" s="29">
        <v>1305</v>
      </c>
      <c r="W73" s="8"/>
      <c r="X73" s="8"/>
      <c r="Y73" s="8"/>
      <c r="Z73" s="33"/>
      <c r="AA73" s="7"/>
      <c r="AB73" s="34"/>
      <c r="AC73" s="18"/>
      <c r="AD73" s="34"/>
      <c r="AE73" s="73"/>
      <c r="AF73" s="8"/>
      <c r="AG73" s="8"/>
      <c r="AH73" s="8"/>
      <c r="AI73" s="8"/>
      <c r="AJ73" s="8"/>
      <c r="AK73" s="8"/>
    </row>
    <row r="74" spans="1:37" ht="12.75">
      <c r="A74" s="11">
        <v>72</v>
      </c>
      <c r="B74" s="40" t="s">
        <v>100</v>
      </c>
      <c r="C74" s="40" t="s">
        <v>40</v>
      </c>
      <c r="D74" s="41">
        <v>43888</v>
      </c>
      <c r="E74" s="142">
        <v>1032</v>
      </c>
      <c r="F74" s="47" t="s">
        <v>791</v>
      </c>
      <c r="G74" s="28" t="s">
        <v>101</v>
      </c>
      <c r="H74" s="52">
        <v>10087.57</v>
      </c>
      <c r="I74" s="4"/>
      <c r="J74" s="4">
        <v>2426.51</v>
      </c>
      <c r="K74" s="4"/>
      <c r="L74" s="4">
        <v>52009048</v>
      </c>
      <c r="M74" s="52">
        <v>419438</v>
      </c>
      <c r="N74" s="29" t="s">
        <v>99</v>
      </c>
      <c r="O74" s="14">
        <v>7</v>
      </c>
      <c r="P74" s="40" t="s">
        <v>792</v>
      </c>
      <c r="Q74" s="55">
        <v>0</v>
      </c>
      <c r="R74" s="31" t="s">
        <v>793</v>
      </c>
      <c r="S74" s="32" t="s">
        <v>794</v>
      </c>
      <c r="T74" s="179">
        <v>8</v>
      </c>
      <c r="U74" s="32" t="s">
        <v>795</v>
      </c>
      <c r="V74" s="29">
        <v>3005</v>
      </c>
      <c r="W74" s="8"/>
      <c r="X74" s="8"/>
      <c r="Y74" s="8"/>
      <c r="Z74" s="33" t="s">
        <v>796</v>
      </c>
      <c r="AA74" s="7">
        <v>43271</v>
      </c>
      <c r="AB74" s="34" t="s">
        <v>797</v>
      </c>
      <c r="AC74" s="73">
        <v>43423</v>
      </c>
      <c r="AD74" s="34"/>
      <c r="AE74" s="73"/>
      <c r="AF74" s="8"/>
      <c r="AG74" s="8"/>
      <c r="AH74" s="8"/>
      <c r="AI74" s="8"/>
      <c r="AJ74" s="8"/>
      <c r="AK74" s="8"/>
    </row>
    <row r="75" spans="1:37" ht="12.75">
      <c r="A75" s="202">
        <v>73</v>
      </c>
      <c r="B75" s="40" t="s">
        <v>47</v>
      </c>
      <c r="C75" s="40" t="s">
        <v>40</v>
      </c>
      <c r="D75" s="41">
        <v>43892</v>
      </c>
      <c r="E75" s="142">
        <v>6613</v>
      </c>
      <c r="F75" s="47" t="s">
        <v>948</v>
      </c>
      <c r="G75" s="28" t="s">
        <v>101</v>
      </c>
      <c r="H75" s="52">
        <v>18713.96</v>
      </c>
      <c r="I75" s="4"/>
      <c r="J75" s="4">
        <v>3538.89</v>
      </c>
      <c r="K75" s="4"/>
      <c r="L75" s="4">
        <v>4907909842</v>
      </c>
      <c r="M75" s="52">
        <f>70456649-21136995</f>
        <v>49319654</v>
      </c>
      <c r="N75" s="29" t="s">
        <v>99</v>
      </c>
      <c r="O75" s="14">
        <v>11</v>
      </c>
      <c r="P75" s="40" t="s">
        <v>949</v>
      </c>
      <c r="Q75" s="55">
        <v>0</v>
      </c>
      <c r="R75" s="31" t="s">
        <v>950</v>
      </c>
      <c r="S75" s="32" t="s">
        <v>951</v>
      </c>
      <c r="T75" s="179">
        <v>37</v>
      </c>
      <c r="U75" s="32" t="s">
        <v>952</v>
      </c>
      <c r="V75" s="29" t="s">
        <v>953</v>
      </c>
      <c r="W75" s="8"/>
      <c r="X75" s="8"/>
      <c r="Y75" s="8"/>
      <c r="Z75" s="33"/>
      <c r="AA75" s="7"/>
      <c r="AB75" s="34"/>
      <c r="AC75" s="18"/>
      <c r="AD75" s="34"/>
      <c r="AE75" s="73"/>
      <c r="AF75" s="8"/>
      <c r="AG75" s="8"/>
      <c r="AH75" s="8"/>
      <c r="AI75" s="8"/>
      <c r="AJ75" s="8"/>
      <c r="AK75" s="8"/>
    </row>
    <row r="76" spans="1:37" ht="12.75">
      <c r="A76" s="11">
        <v>74</v>
      </c>
      <c r="B76" s="40" t="s">
        <v>47</v>
      </c>
      <c r="C76" s="40" t="s">
        <v>40</v>
      </c>
      <c r="D76" s="41">
        <v>43892</v>
      </c>
      <c r="E76" s="142">
        <v>938</v>
      </c>
      <c r="F76" s="47" t="s">
        <v>954</v>
      </c>
      <c r="G76" s="28" t="s">
        <v>101</v>
      </c>
      <c r="H76" s="52">
        <v>21704.63</v>
      </c>
      <c r="I76" s="4"/>
      <c r="J76" s="4">
        <v>2300</v>
      </c>
      <c r="K76" s="4"/>
      <c r="L76" s="4">
        <v>5724135137</v>
      </c>
      <c r="M76" s="52">
        <f>81509434-24452830</f>
        <v>57056604</v>
      </c>
      <c r="N76" s="29" t="s">
        <v>613</v>
      </c>
      <c r="O76" s="14">
        <v>23</v>
      </c>
      <c r="P76" s="40" t="s">
        <v>955</v>
      </c>
      <c r="Q76" s="55">
        <v>0</v>
      </c>
      <c r="R76" s="31" t="s">
        <v>874</v>
      </c>
      <c r="S76" s="32" t="s">
        <v>956</v>
      </c>
      <c r="T76" s="179">
        <v>11</v>
      </c>
      <c r="U76" s="32" t="s">
        <v>957</v>
      </c>
      <c r="V76" s="29" t="s">
        <v>958</v>
      </c>
      <c r="W76" s="8"/>
      <c r="X76" s="8"/>
      <c r="Y76" s="8"/>
      <c r="Z76" s="33"/>
      <c r="AA76" s="7"/>
      <c r="AB76" s="34"/>
      <c r="AC76" s="18"/>
      <c r="AD76" s="34"/>
      <c r="AE76" s="73"/>
      <c r="AF76" s="8"/>
      <c r="AG76" s="8"/>
      <c r="AH76" s="8"/>
      <c r="AI76" s="8"/>
      <c r="AJ76" s="8"/>
      <c r="AK76" s="8"/>
    </row>
    <row r="77" spans="1:37" ht="12.75">
      <c r="A77" s="11">
        <v>75</v>
      </c>
      <c r="B77" s="40" t="s">
        <v>49</v>
      </c>
      <c r="C77" s="40" t="s">
        <v>51</v>
      </c>
      <c r="D77" s="41">
        <v>43985</v>
      </c>
      <c r="E77" s="142">
        <v>6501</v>
      </c>
      <c r="F77" s="47" t="s">
        <v>959</v>
      </c>
      <c r="G77" s="28"/>
      <c r="H77" s="52">
        <v>821.97</v>
      </c>
      <c r="I77" s="4"/>
      <c r="J77" s="4"/>
      <c r="K77" s="4"/>
      <c r="L77" s="4">
        <v>107116664</v>
      </c>
      <c r="M77" s="52">
        <v>1606750</v>
      </c>
      <c r="N77" s="29" t="s">
        <v>960</v>
      </c>
      <c r="O77" s="14">
        <v>2</v>
      </c>
      <c r="P77" s="40" t="s">
        <v>562</v>
      </c>
      <c r="Q77" s="55">
        <v>0</v>
      </c>
      <c r="R77" s="31" t="s">
        <v>961</v>
      </c>
      <c r="S77" s="32" t="s">
        <v>962</v>
      </c>
      <c r="T77" s="179">
        <v>37</v>
      </c>
      <c r="U77" s="32" t="s">
        <v>781</v>
      </c>
      <c r="V77" s="29">
        <v>901</v>
      </c>
      <c r="W77" s="8"/>
      <c r="X77" s="8"/>
      <c r="Y77" s="8"/>
      <c r="Z77" s="33"/>
      <c r="AA77" s="7"/>
      <c r="AB77" s="34"/>
      <c r="AC77" s="18"/>
      <c r="AD77" s="34"/>
      <c r="AE77" s="73"/>
      <c r="AF77" s="8"/>
      <c r="AG77" s="8"/>
      <c r="AH77" s="8"/>
      <c r="AI77" s="8"/>
      <c r="AJ77" s="8"/>
      <c r="AK77" s="8"/>
    </row>
    <row r="78" spans="1:37" ht="12.75">
      <c r="A78" s="11">
        <v>76</v>
      </c>
      <c r="B78" s="40" t="s">
        <v>49</v>
      </c>
      <c r="C78" s="40" t="s">
        <v>41</v>
      </c>
      <c r="D78" s="41">
        <v>43893</v>
      </c>
      <c r="E78" s="142">
        <v>6133</v>
      </c>
      <c r="F78" s="47" t="s">
        <v>963</v>
      </c>
      <c r="G78" s="28"/>
      <c r="H78" s="52">
        <v>0</v>
      </c>
      <c r="I78" s="4"/>
      <c r="J78" s="4">
        <v>0</v>
      </c>
      <c r="K78" s="4"/>
      <c r="L78" s="4">
        <v>3400000</v>
      </c>
      <c r="M78" s="52">
        <v>34000</v>
      </c>
      <c r="N78" s="29" t="s">
        <v>964</v>
      </c>
      <c r="O78" s="14">
        <v>0</v>
      </c>
      <c r="P78" s="40" t="s">
        <v>662</v>
      </c>
      <c r="Q78" s="55">
        <v>0</v>
      </c>
      <c r="R78" s="31" t="s">
        <v>965</v>
      </c>
      <c r="S78" s="32" t="s">
        <v>966</v>
      </c>
      <c r="T78" s="179">
        <v>29</v>
      </c>
      <c r="U78" s="32" t="s">
        <v>182</v>
      </c>
      <c r="V78" s="29">
        <v>1161</v>
      </c>
      <c r="W78" s="8"/>
      <c r="X78" s="8"/>
      <c r="Y78" s="8"/>
      <c r="Z78" s="33"/>
      <c r="AA78" s="7"/>
      <c r="AB78" s="34"/>
      <c r="AC78" s="18"/>
      <c r="AD78" s="34"/>
      <c r="AE78" s="73"/>
      <c r="AF78" s="8"/>
      <c r="AG78" s="8"/>
      <c r="AH78" s="8"/>
      <c r="AI78" s="8"/>
      <c r="AJ78" s="8"/>
      <c r="AK78" s="8"/>
    </row>
    <row r="79" spans="1:37" ht="12.75">
      <c r="A79" s="11">
        <v>77</v>
      </c>
      <c r="B79" s="40" t="s">
        <v>49</v>
      </c>
      <c r="C79" s="40" t="s">
        <v>50</v>
      </c>
      <c r="D79" s="41">
        <v>43893</v>
      </c>
      <c r="E79" s="142">
        <v>752</v>
      </c>
      <c r="F79" s="47" t="s">
        <v>146</v>
      </c>
      <c r="G79" s="28"/>
      <c r="H79" s="52">
        <v>7.9</v>
      </c>
      <c r="I79" s="4"/>
      <c r="J79" s="4">
        <v>2153.68</v>
      </c>
      <c r="K79" s="4"/>
      <c r="L79" s="4">
        <v>18856299</v>
      </c>
      <c r="M79" s="52">
        <v>196690</v>
      </c>
      <c r="N79" s="29" t="s">
        <v>967</v>
      </c>
      <c r="O79" s="14">
        <v>0</v>
      </c>
      <c r="P79" s="40" t="s">
        <v>662</v>
      </c>
      <c r="Q79" s="55">
        <v>0</v>
      </c>
      <c r="R79" s="31" t="s">
        <v>968</v>
      </c>
      <c r="S79" s="32" t="s">
        <v>969</v>
      </c>
      <c r="T79" s="179">
        <v>6</v>
      </c>
      <c r="U79" s="32" t="s">
        <v>116</v>
      </c>
      <c r="V79" s="29">
        <v>4215</v>
      </c>
      <c r="W79" s="8"/>
      <c r="X79" s="8"/>
      <c r="Y79" s="8"/>
      <c r="Z79" s="33" t="s">
        <v>970</v>
      </c>
      <c r="AA79" s="7">
        <v>42464</v>
      </c>
      <c r="AB79" s="34" t="s">
        <v>971</v>
      </c>
      <c r="AC79" s="18">
        <v>43048</v>
      </c>
      <c r="AD79" s="34" t="s">
        <v>972</v>
      </c>
      <c r="AE79" s="73">
        <v>43306</v>
      </c>
      <c r="AF79" s="34" t="s">
        <v>973</v>
      </c>
      <c r="AG79" s="18">
        <v>43315</v>
      </c>
      <c r="AH79" s="8"/>
      <c r="AI79" s="8"/>
      <c r="AJ79" s="8"/>
      <c r="AK79" s="8"/>
    </row>
    <row r="80" spans="1:37" ht="12.75">
      <c r="A80" s="11">
        <v>78</v>
      </c>
      <c r="B80" s="40" t="s">
        <v>47</v>
      </c>
      <c r="C80" s="40" t="s">
        <v>40</v>
      </c>
      <c r="D80" s="41">
        <v>43899</v>
      </c>
      <c r="E80" s="142">
        <v>2471</v>
      </c>
      <c r="F80" s="47" t="s">
        <v>974</v>
      </c>
      <c r="G80" s="28" t="s">
        <v>101</v>
      </c>
      <c r="H80" s="52">
        <v>12018.56</v>
      </c>
      <c r="I80" s="4"/>
      <c r="J80" s="4">
        <v>2462</v>
      </c>
      <c r="K80" s="4"/>
      <c r="L80" s="4">
        <v>3057689855</v>
      </c>
      <c r="M80" s="52">
        <f>45865348-13271421</f>
        <v>32593927</v>
      </c>
      <c r="N80" s="29" t="s">
        <v>99</v>
      </c>
      <c r="O80" s="14">
        <v>10</v>
      </c>
      <c r="P80" s="40" t="s">
        <v>975</v>
      </c>
      <c r="Q80" s="55">
        <v>0</v>
      </c>
      <c r="R80" s="31" t="s">
        <v>976</v>
      </c>
      <c r="S80" s="32" t="s">
        <v>715</v>
      </c>
      <c r="T80" s="179">
        <v>1</v>
      </c>
      <c r="U80" s="32" t="s">
        <v>977</v>
      </c>
      <c r="V80" s="29" t="s">
        <v>978</v>
      </c>
      <c r="W80" s="8"/>
      <c r="X80" s="8"/>
      <c r="Y80" s="8"/>
      <c r="Z80" s="33"/>
      <c r="AA80" s="7"/>
      <c r="AB80" s="34"/>
      <c r="AC80" s="18"/>
      <c r="AD80" s="34"/>
      <c r="AE80" s="73"/>
      <c r="AF80" s="8"/>
      <c r="AG80" s="8"/>
      <c r="AH80" s="8"/>
      <c r="AI80" s="8"/>
      <c r="AJ80" s="8"/>
      <c r="AK80" s="8"/>
    </row>
    <row r="81" spans="1:37" ht="12.75">
      <c r="A81" s="11">
        <v>79</v>
      </c>
      <c r="B81" s="40" t="s">
        <v>47</v>
      </c>
      <c r="C81" s="40" t="s">
        <v>40</v>
      </c>
      <c r="D81" s="41">
        <v>43899</v>
      </c>
      <c r="E81" s="142">
        <v>6617</v>
      </c>
      <c r="F81" s="47" t="s">
        <v>118</v>
      </c>
      <c r="G81" s="28" t="s">
        <v>101</v>
      </c>
      <c r="H81" s="52">
        <v>14682.71</v>
      </c>
      <c r="I81" s="4"/>
      <c r="J81" s="4">
        <v>2916.46</v>
      </c>
      <c r="K81" s="4"/>
      <c r="L81" s="4">
        <v>3695558717</v>
      </c>
      <c r="M81" s="52">
        <f>53762399-16128720</f>
        <v>37633679</v>
      </c>
      <c r="N81" s="29" t="s">
        <v>613</v>
      </c>
      <c r="O81" s="14">
        <v>16</v>
      </c>
      <c r="P81" s="40" t="s">
        <v>979</v>
      </c>
      <c r="Q81" s="55">
        <v>0</v>
      </c>
      <c r="R81" s="31" t="s">
        <v>980</v>
      </c>
      <c r="S81" s="32" t="s">
        <v>981</v>
      </c>
      <c r="T81" s="179">
        <v>37</v>
      </c>
      <c r="U81" s="32" t="s">
        <v>982</v>
      </c>
      <c r="V81" s="29">
        <v>1943</v>
      </c>
      <c r="W81" s="8"/>
      <c r="X81" s="8"/>
      <c r="Y81" s="8"/>
      <c r="Z81" s="33"/>
      <c r="AA81" s="7"/>
      <c r="AB81" s="34"/>
      <c r="AC81" s="18"/>
      <c r="AD81" s="34"/>
      <c r="AE81" s="73"/>
      <c r="AF81" s="8"/>
      <c r="AG81" s="8"/>
      <c r="AH81" s="8"/>
      <c r="AI81" s="8"/>
      <c r="AJ81" s="8"/>
      <c r="AK81" s="8"/>
    </row>
    <row r="82" spans="1:37" ht="12.75">
      <c r="A82" s="11">
        <v>80</v>
      </c>
      <c r="B82" s="40" t="s">
        <v>47</v>
      </c>
      <c r="C82" s="40" t="s">
        <v>40</v>
      </c>
      <c r="D82" s="41">
        <v>43899</v>
      </c>
      <c r="E82" s="142">
        <v>27</v>
      </c>
      <c r="F82" s="47" t="s">
        <v>983</v>
      </c>
      <c r="G82" s="28" t="s">
        <v>101</v>
      </c>
      <c r="H82" s="52">
        <v>22173.88</v>
      </c>
      <c r="I82" s="4"/>
      <c r="J82" s="4">
        <v>2463.09</v>
      </c>
      <c r="K82" s="4"/>
      <c r="L82" s="4">
        <v>5660442339</v>
      </c>
      <c r="M82" s="52">
        <f>84906635-25236553</f>
        <v>59670082</v>
      </c>
      <c r="N82" s="29" t="s">
        <v>613</v>
      </c>
      <c r="O82" s="14">
        <v>23</v>
      </c>
      <c r="P82" s="40" t="s">
        <v>984</v>
      </c>
      <c r="Q82" s="55">
        <v>0</v>
      </c>
      <c r="R82" s="31" t="s">
        <v>985</v>
      </c>
      <c r="S82" s="32" t="s">
        <v>986</v>
      </c>
      <c r="T82" s="179">
        <v>9</v>
      </c>
      <c r="U82" s="32" t="s">
        <v>716</v>
      </c>
      <c r="V82" s="29" t="s">
        <v>987</v>
      </c>
      <c r="W82" s="8"/>
      <c r="X82" s="8"/>
      <c r="Y82" s="8"/>
      <c r="Z82" s="33"/>
      <c r="AA82" s="7"/>
      <c r="AB82" s="34"/>
      <c r="AC82" s="18"/>
      <c r="AD82" s="34"/>
      <c r="AE82" s="73"/>
      <c r="AF82" s="8"/>
      <c r="AG82" s="8"/>
      <c r="AH82" s="8"/>
      <c r="AI82" s="8"/>
      <c r="AJ82" s="8"/>
      <c r="AK82" s="8"/>
    </row>
    <row r="83" spans="1:37" ht="12.75">
      <c r="A83" s="11">
        <v>81</v>
      </c>
      <c r="B83" s="40" t="s">
        <v>100</v>
      </c>
      <c r="C83" s="40" t="s">
        <v>40</v>
      </c>
      <c r="D83" s="41">
        <v>43899</v>
      </c>
      <c r="E83" s="142">
        <v>5632</v>
      </c>
      <c r="F83" s="47" t="s">
        <v>988</v>
      </c>
      <c r="G83" s="28" t="s">
        <v>101</v>
      </c>
      <c r="H83" s="52">
        <v>7310.5</v>
      </c>
      <c r="I83" s="4"/>
      <c r="J83" s="4">
        <v>1291.34</v>
      </c>
      <c r="K83" s="4"/>
      <c r="L83" s="4">
        <v>54806908</v>
      </c>
      <c r="M83" s="52">
        <v>293591</v>
      </c>
      <c r="N83" s="29" t="s">
        <v>99</v>
      </c>
      <c r="O83" s="14">
        <v>10</v>
      </c>
      <c r="P83" s="40" t="s">
        <v>765</v>
      </c>
      <c r="Q83" s="55">
        <v>0</v>
      </c>
      <c r="R83" s="31" t="s">
        <v>989</v>
      </c>
      <c r="S83" s="32" t="s">
        <v>990</v>
      </c>
      <c r="T83" s="179">
        <v>17</v>
      </c>
      <c r="U83" s="32" t="s">
        <v>991</v>
      </c>
      <c r="V83" s="29">
        <v>2877</v>
      </c>
      <c r="W83" s="8"/>
      <c r="X83" s="8"/>
      <c r="Y83" s="8"/>
      <c r="Z83" s="33" t="s">
        <v>992</v>
      </c>
      <c r="AA83" s="7">
        <v>43306</v>
      </c>
      <c r="AB83" s="34"/>
      <c r="AC83" s="18"/>
      <c r="AD83" s="34"/>
      <c r="AE83" s="73"/>
      <c r="AF83" s="8"/>
      <c r="AG83" s="8"/>
      <c r="AH83" s="8"/>
      <c r="AI83" s="8"/>
      <c r="AJ83" s="8"/>
      <c r="AK83" s="8"/>
    </row>
    <row r="84" spans="1:37" ht="12.75">
      <c r="A84" s="11">
        <v>82</v>
      </c>
      <c r="B84" s="40" t="s">
        <v>100</v>
      </c>
      <c r="C84" s="40" t="s">
        <v>40</v>
      </c>
      <c r="D84" s="41">
        <v>43900</v>
      </c>
      <c r="E84" s="142">
        <v>6613</v>
      </c>
      <c r="F84" s="47" t="s">
        <v>634</v>
      </c>
      <c r="G84" s="28" t="s">
        <v>101</v>
      </c>
      <c r="H84" s="52">
        <v>18730.06</v>
      </c>
      <c r="I84" s="4"/>
      <c r="J84" s="4">
        <v>3581.22</v>
      </c>
      <c r="K84" s="4"/>
      <c r="L84" s="4">
        <v>202053050</v>
      </c>
      <c r="M84" s="52">
        <v>1173932</v>
      </c>
      <c r="N84" s="29" t="s">
        <v>99</v>
      </c>
      <c r="O84" s="14">
        <v>17</v>
      </c>
      <c r="P84" s="40" t="s">
        <v>993</v>
      </c>
      <c r="Q84" s="55">
        <v>0</v>
      </c>
      <c r="R84" s="31" t="s">
        <v>950</v>
      </c>
      <c r="S84" s="32" t="s">
        <v>951</v>
      </c>
      <c r="T84" s="179">
        <v>37</v>
      </c>
      <c r="U84" s="32" t="s">
        <v>994</v>
      </c>
      <c r="V84" s="29" t="s">
        <v>995</v>
      </c>
      <c r="W84" s="8"/>
      <c r="X84" s="8"/>
      <c r="Y84" s="8"/>
      <c r="Z84" s="33" t="s">
        <v>996</v>
      </c>
      <c r="AA84" s="7">
        <v>43181</v>
      </c>
      <c r="AB84" s="34"/>
      <c r="AC84" s="18"/>
      <c r="AD84" s="34"/>
      <c r="AE84" s="73"/>
      <c r="AF84" s="8"/>
      <c r="AG84" s="8"/>
      <c r="AH84" s="8"/>
      <c r="AI84" s="8"/>
      <c r="AJ84" s="8"/>
      <c r="AK84" s="8"/>
    </row>
    <row r="85" spans="1:37" ht="12.75">
      <c r="A85" s="11">
        <v>83</v>
      </c>
      <c r="B85" s="40" t="s">
        <v>49</v>
      </c>
      <c r="C85" s="40" t="s">
        <v>49</v>
      </c>
      <c r="D85" s="41">
        <v>43901</v>
      </c>
      <c r="E85" s="142">
        <v>6067</v>
      </c>
      <c r="F85" s="47" t="s">
        <v>997</v>
      </c>
      <c r="G85" s="28"/>
      <c r="H85" s="52">
        <v>0</v>
      </c>
      <c r="I85" s="4"/>
      <c r="J85" s="4"/>
      <c r="K85" s="4"/>
      <c r="L85" s="4">
        <v>11200000</v>
      </c>
      <c r="M85" s="52">
        <v>112000</v>
      </c>
      <c r="N85" s="29" t="s">
        <v>998</v>
      </c>
      <c r="O85" s="14">
        <v>0</v>
      </c>
      <c r="P85" s="40" t="s">
        <v>662</v>
      </c>
      <c r="Q85" s="55">
        <v>0</v>
      </c>
      <c r="R85" s="31" t="s">
        <v>999</v>
      </c>
      <c r="S85" s="32" t="s">
        <v>1000</v>
      </c>
      <c r="T85" s="179">
        <v>23</v>
      </c>
      <c r="U85" s="32" t="s">
        <v>1001</v>
      </c>
      <c r="V85" s="29">
        <v>5056</v>
      </c>
      <c r="W85" s="8"/>
      <c r="X85" s="8"/>
      <c r="Y85" s="8"/>
      <c r="Z85" s="33" t="s">
        <v>1002</v>
      </c>
      <c r="AA85" s="7">
        <v>25331</v>
      </c>
      <c r="AB85" s="34" t="s">
        <v>117</v>
      </c>
      <c r="AC85" s="18">
        <v>27509</v>
      </c>
      <c r="AD85" s="34" t="s">
        <v>1003</v>
      </c>
      <c r="AE85" s="73">
        <v>36990</v>
      </c>
      <c r="AF85" s="34" t="s">
        <v>1004</v>
      </c>
      <c r="AG85" s="18">
        <v>37160</v>
      </c>
      <c r="AH85" s="8"/>
      <c r="AI85" s="8"/>
      <c r="AJ85" s="8"/>
      <c r="AK85" s="8"/>
    </row>
    <row r="86" spans="1:37" ht="12.75">
      <c r="A86" s="11">
        <v>84</v>
      </c>
      <c r="B86" s="40" t="s">
        <v>49</v>
      </c>
      <c r="C86" s="40" t="s">
        <v>41</v>
      </c>
      <c r="D86" s="41">
        <v>43906</v>
      </c>
      <c r="E86" s="142">
        <v>5429</v>
      </c>
      <c r="F86" s="47" t="s">
        <v>1005</v>
      </c>
      <c r="G86" s="28"/>
      <c r="H86" s="52">
        <v>192.08</v>
      </c>
      <c r="I86" s="4"/>
      <c r="J86" s="4"/>
      <c r="K86" s="4"/>
      <c r="L86" s="4">
        <v>1891581</v>
      </c>
      <c r="M86" s="52">
        <v>18916</v>
      </c>
      <c r="N86" s="29" t="s">
        <v>1006</v>
      </c>
      <c r="O86" s="14">
        <v>0</v>
      </c>
      <c r="P86" s="40" t="s">
        <v>662</v>
      </c>
      <c r="Q86" s="55">
        <v>0</v>
      </c>
      <c r="R86" s="31" t="s">
        <v>650</v>
      </c>
      <c r="S86" s="32" t="s">
        <v>651</v>
      </c>
      <c r="T86" s="179">
        <v>16</v>
      </c>
      <c r="U86" s="32" t="s">
        <v>646</v>
      </c>
      <c r="V86" s="29" t="s">
        <v>1007</v>
      </c>
      <c r="W86" s="8"/>
      <c r="X86" s="8"/>
      <c r="Y86" s="8"/>
      <c r="Z86" s="33"/>
      <c r="AA86" s="7"/>
      <c r="AB86" s="34"/>
      <c r="AC86" s="18"/>
      <c r="AD86" s="34"/>
      <c r="AE86" s="73"/>
      <c r="AF86" s="8"/>
      <c r="AG86" s="8"/>
      <c r="AH86" s="8"/>
      <c r="AI86" s="8"/>
      <c r="AJ86" s="8"/>
      <c r="AK86" s="8"/>
    </row>
    <row r="87" spans="1:37" ht="12.75">
      <c r="A87" s="11">
        <v>85</v>
      </c>
      <c r="B87" s="40" t="s">
        <v>49</v>
      </c>
      <c r="C87" s="40" t="s">
        <v>50</v>
      </c>
      <c r="D87" s="41">
        <v>43907</v>
      </c>
      <c r="E87" s="142">
        <v>6269</v>
      </c>
      <c r="F87" s="47" t="s">
        <v>1008</v>
      </c>
      <c r="G87" s="28"/>
      <c r="H87" s="52">
        <v>58.88</v>
      </c>
      <c r="I87" s="4"/>
      <c r="J87" s="4">
        <v>1055.83</v>
      </c>
      <c r="K87" s="4"/>
      <c r="L87" s="4">
        <v>11588628</v>
      </c>
      <c r="M87" s="52">
        <v>154429</v>
      </c>
      <c r="N87" s="29" t="s">
        <v>654</v>
      </c>
      <c r="O87" s="14">
        <v>2</v>
      </c>
      <c r="P87" s="40" t="s">
        <v>562</v>
      </c>
      <c r="Q87" s="55">
        <v>0</v>
      </c>
      <c r="R87" s="31" t="s">
        <v>1009</v>
      </c>
      <c r="S87" s="32" t="s">
        <v>721</v>
      </c>
      <c r="T87" s="179">
        <v>24</v>
      </c>
      <c r="U87" s="32" t="s">
        <v>728</v>
      </c>
      <c r="V87" s="29" t="s">
        <v>1010</v>
      </c>
      <c r="W87" s="8"/>
      <c r="X87" s="8"/>
      <c r="Y87" s="8"/>
      <c r="Z87" s="33" t="s">
        <v>1011</v>
      </c>
      <c r="AA87" s="7">
        <v>28571</v>
      </c>
      <c r="AB87" s="34" t="s">
        <v>117</v>
      </c>
      <c r="AC87" s="18">
        <v>43729</v>
      </c>
      <c r="AD87" s="34"/>
      <c r="AE87" s="73"/>
      <c r="AF87" s="8"/>
      <c r="AG87" s="8"/>
      <c r="AH87" s="8"/>
      <c r="AI87" s="8"/>
      <c r="AJ87" s="8"/>
      <c r="AK87" s="8"/>
    </row>
    <row r="88" spans="1:37" ht="12.75">
      <c r="A88" s="11">
        <v>86</v>
      </c>
      <c r="B88" s="40" t="s">
        <v>47</v>
      </c>
      <c r="C88" s="40" t="s">
        <v>40</v>
      </c>
      <c r="D88" s="41">
        <v>43958</v>
      </c>
      <c r="E88" s="142">
        <v>6727</v>
      </c>
      <c r="F88" s="47" t="s">
        <v>1104</v>
      </c>
      <c r="G88" s="28" t="s">
        <v>101</v>
      </c>
      <c r="H88" s="52">
        <v>19052.28</v>
      </c>
      <c r="I88" s="4"/>
      <c r="J88" s="4">
        <v>1568.86</v>
      </c>
      <c r="K88" s="4"/>
      <c r="L88" s="4">
        <v>2587896305</v>
      </c>
      <c r="M88" s="52">
        <f>38818445-11645533</f>
        <v>27172912</v>
      </c>
      <c r="N88" s="29" t="s">
        <v>613</v>
      </c>
      <c r="O88" s="14">
        <v>9</v>
      </c>
      <c r="P88" s="40" t="s">
        <v>1105</v>
      </c>
      <c r="Q88" s="55">
        <v>0</v>
      </c>
      <c r="R88" s="31" t="s">
        <v>222</v>
      </c>
      <c r="S88" s="32" t="s">
        <v>1106</v>
      </c>
      <c r="T88" s="179">
        <v>31</v>
      </c>
      <c r="U88" s="32" t="s">
        <v>1107</v>
      </c>
      <c r="V88" s="29" t="s">
        <v>1108</v>
      </c>
      <c r="W88" s="8"/>
      <c r="X88" s="8"/>
      <c r="Y88" s="8"/>
      <c r="Z88" s="33"/>
      <c r="AA88" s="7"/>
      <c r="AB88" s="34"/>
      <c r="AC88" s="18"/>
      <c r="AD88" s="34"/>
      <c r="AE88" s="73"/>
      <c r="AF88" s="8"/>
      <c r="AG88" s="8"/>
      <c r="AH88" s="8"/>
      <c r="AI88" s="8"/>
      <c r="AJ88" s="8"/>
      <c r="AK88" s="8"/>
    </row>
    <row r="89" spans="1:37" ht="12.75">
      <c r="A89" s="11">
        <v>87</v>
      </c>
      <c r="B89" s="40" t="s">
        <v>47</v>
      </c>
      <c r="C89" s="40" t="s">
        <v>40</v>
      </c>
      <c r="D89" s="41">
        <v>43964</v>
      </c>
      <c r="E89" s="142">
        <v>6729</v>
      </c>
      <c r="F89" s="47" t="s">
        <v>1109</v>
      </c>
      <c r="G89" s="28" t="s">
        <v>101</v>
      </c>
      <c r="H89" s="52">
        <v>20388.4</v>
      </c>
      <c r="I89" s="4"/>
      <c r="J89" s="4">
        <v>3567.4</v>
      </c>
      <c r="K89" s="4"/>
      <c r="L89" s="4">
        <v>5231885151</v>
      </c>
      <c r="M89" s="52">
        <f>75477512-22643266</f>
        <v>52834246</v>
      </c>
      <c r="N89" s="29" t="s">
        <v>613</v>
      </c>
      <c r="O89" s="14">
        <v>12</v>
      </c>
      <c r="P89" s="40" t="s">
        <v>1110</v>
      </c>
      <c r="Q89" s="55">
        <v>0</v>
      </c>
      <c r="R89" s="31" t="s">
        <v>1111</v>
      </c>
      <c r="S89" s="32" t="s">
        <v>1117</v>
      </c>
      <c r="T89" s="179">
        <v>31</v>
      </c>
      <c r="U89" s="32" t="s">
        <v>1112</v>
      </c>
      <c r="V89" s="29" t="s">
        <v>1113</v>
      </c>
      <c r="W89" s="8"/>
      <c r="X89" s="8"/>
      <c r="Y89" s="8"/>
      <c r="Z89" s="33"/>
      <c r="AA89" s="7"/>
      <c r="AB89" s="34"/>
      <c r="AC89" s="18"/>
      <c r="AD89" s="34"/>
      <c r="AE89" s="73"/>
      <c r="AF89" s="8"/>
      <c r="AG89" s="8"/>
      <c r="AH89" s="8"/>
      <c r="AI89" s="8"/>
      <c r="AJ89" s="8"/>
      <c r="AK89" s="8"/>
    </row>
    <row r="90" spans="1:37" ht="12.75">
      <c r="A90" s="11">
        <v>88</v>
      </c>
      <c r="B90" s="40" t="s">
        <v>47</v>
      </c>
      <c r="C90" s="40" t="s">
        <v>40</v>
      </c>
      <c r="D90" s="41">
        <v>43964</v>
      </c>
      <c r="E90" s="142">
        <v>2767</v>
      </c>
      <c r="F90" s="47" t="s">
        <v>1114</v>
      </c>
      <c r="G90" s="28" t="s">
        <v>101</v>
      </c>
      <c r="H90" s="52">
        <v>32067.13</v>
      </c>
      <c r="I90" s="4"/>
      <c r="J90" s="4">
        <v>2863.3</v>
      </c>
      <c r="K90" s="4"/>
      <c r="L90" s="4">
        <v>8329502963</v>
      </c>
      <c r="M90" s="52">
        <f>114531342-34359403</f>
        <v>80171939</v>
      </c>
      <c r="N90" s="29" t="s">
        <v>613</v>
      </c>
      <c r="O90" s="14">
        <v>24</v>
      </c>
      <c r="P90" s="40" t="s">
        <v>1115</v>
      </c>
      <c r="Q90" s="55">
        <v>0</v>
      </c>
      <c r="R90" s="31" t="s">
        <v>1116</v>
      </c>
      <c r="S90" s="32" t="s">
        <v>715</v>
      </c>
      <c r="T90" s="179">
        <v>12</v>
      </c>
      <c r="U90" s="32" t="s">
        <v>1118</v>
      </c>
      <c r="V90" s="29" t="s">
        <v>1119</v>
      </c>
      <c r="W90" s="8"/>
      <c r="X90" s="8"/>
      <c r="Y90" s="8"/>
      <c r="Z90" s="33"/>
      <c r="AA90" s="7"/>
      <c r="AB90" s="34"/>
      <c r="AC90" s="18"/>
      <c r="AD90" s="34"/>
      <c r="AE90" s="73"/>
      <c r="AF90" s="8"/>
      <c r="AG90" s="8"/>
      <c r="AH90" s="8"/>
      <c r="AI90" s="8"/>
      <c r="AJ90" s="8"/>
      <c r="AK90" s="8"/>
    </row>
    <row r="91" spans="1:37" ht="12.75">
      <c r="A91" s="11">
        <v>89</v>
      </c>
      <c r="B91" s="40" t="s">
        <v>47</v>
      </c>
      <c r="C91" s="40" t="s">
        <v>40</v>
      </c>
      <c r="D91" s="41">
        <v>43964</v>
      </c>
      <c r="E91" s="142">
        <v>6727</v>
      </c>
      <c r="F91" s="47" t="s">
        <v>1120</v>
      </c>
      <c r="G91" s="28" t="s">
        <v>101</v>
      </c>
      <c r="H91" s="52">
        <v>11645.59</v>
      </c>
      <c r="I91" s="4"/>
      <c r="J91" s="4">
        <v>2342.35</v>
      </c>
      <c r="K91" s="4"/>
      <c r="L91" s="4">
        <v>3076603634</v>
      </c>
      <c r="M91" s="52">
        <f>41986806-12596042</f>
        <v>29390764</v>
      </c>
      <c r="N91" s="29" t="s">
        <v>99</v>
      </c>
      <c r="O91" s="14">
        <v>13</v>
      </c>
      <c r="P91" s="40" t="s">
        <v>1121</v>
      </c>
      <c r="Q91" s="55">
        <v>0</v>
      </c>
      <c r="R91" s="31" t="s">
        <v>1122</v>
      </c>
      <c r="S91" s="32" t="s">
        <v>786</v>
      </c>
      <c r="T91" s="179">
        <v>31</v>
      </c>
      <c r="U91" s="32" t="s">
        <v>896</v>
      </c>
      <c r="V91" s="29">
        <v>2040</v>
      </c>
      <c r="W91" s="8"/>
      <c r="X91" s="8"/>
      <c r="Y91" s="8"/>
      <c r="Z91" s="33"/>
      <c r="AA91" s="7"/>
      <c r="AB91" s="34"/>
      <c r="AC91" s="18"/>
      <c r="AD91" s="34"/>
      <c r="AE91" s="73"/>
      <c r="AF91" s="8"/>
      <c r="AG91" s="8"/>
      <c r="AH91" s="8"/>
      <c r="AI91" s="8"/>
      <c r="AJ91" s="8"/>
      <c r="AK91" s="8"/>
    </row>
    <row r="92" spans="1:37" ht="12.75">
      <c r="A92" s="11">
        <v>90</v>
      </c>
      <c r="B92" s="40" t="s">
        <v>100</v>
      </c>
      <c r="C92" s="40" t="s">
        <v>40</v>
      </c>
      <c r="D92" s="41">
        <v>43971</v>
      </c>
      <c r="E92" s="142">
        <v>2264</v>
      </c>
      <c r="F92" s="47" t="s">
        <v>1123</v>
      </c>
      <c r="G92" s="28" t="s">
        <v>101</v>
      </c>
      <c r="H92" s="52">
        <v>4877.3</v>
      </c>
      <c r="I92" s="4"/>
      <c r="J92" s="4">
        <v>1396.62</v>
      </c>
      <c r="K92" s="4"/>
      <c r="L92" s="4">
        <v>36553351</v>
      </c>
      <c r="M92" s="52">
        <v>259404</v>
      </c>
      <c r="N92" s="29" t="s">
        <v>99</v>
      </c>
      <c r="O92" s="14">
        <v>5</v>
      </c>
      <c r="P92" s="40" t="s">
        <v>1124</v>
      </c>
      <c r="Q92" s="55">
        <v>0</v>
      </c>
      <c r="R92" s="31" t="s">
        <v>1125</v>
      </c>
      <c r="S92" s="32" t="s">
        <v>508</v>
      </c>
      <c r="T92" s="179">
        <v>1</v>
      </c>
      <c r="U92" s="32" t="s">
        <v>1126</v>
      </c>
      <c r="V92" s="29" t="s">
        <v>1127</v>
      </c>
      <c r="W92" s="8"/>
      <c r="X92" s="8"/>
      <c r="Y92" s="8"/>
      <c r="Z92" s="33" t="s">
        <v>1128</v>
      </c>
      <c r="AA92" s="7">
        <v>42954</v>
      </c>
      <c r="AB92" s="34" t="s">
        <v>1129</v>
      </c>
      <c r="AC92" s="18">
        <v>43383</v>
      </c>
      <c r="AD92" s="34"/>
      <c r="AE92" s="73"/>
      <c r="AF92" s="8"/>
      <c r="AG92" s="8"/>
      <c r="AH92" s="8"/>
      <c r="AI92" s="8"/>
      <c r="AJ92" s="8"/>
      <c r="AK92" s="8"/>
    </row>
    <row r="93" spans="1:37" ht="12.75">
      <c r="A93" s="11">
        <v>91</v>
      </c>
      <c r="B93" s="40" t="s">
        <v>49</v>
      </c>
      <c r="C93" s="40" t="s">
        <v>41</v>
      </c>
      <c r="D93" s="41">
        <v>43977</v>
      </c>
      <c r="E93" s="142">
        <v>43</v>
      </c>
      <c r="F93" s="47" t="s">
        <v>1130</v>
      </c>
      <c r="G93" s="28"/>
      <c r="H93" s="52">
        <v>4</v>
      </c>
      <c r="I93" s="4"/>
      <c r="J93" s="4"/>
      <c r="K93" s="4"/>
      <c r="L93" s="4">
        <v>507400</v>
      </c>
      <c r="M93" s="52">
        <v>5074</v>
      </c>
      <c r="N93" s="29" t="s">
        <v>156</v>
      </c>
      <c r="O93" s="14">
        <v>0</v>
      </c>
      <c r="P93" s="40" t="s">
        <v>662</v>
      </c>
      <c r="Q93" s="55">
        <v>0</v>
      </c>
      <c r="R93" s="31" t="s">
        <v>1131</v>
      </c>
      <c r="S93" s="32" t="s">
        <v>1132</v>
      </c>
      <c r="T93" s="179">
        <v>7</v>
      </c>
      <c r="U93" s="32" t="s">
        <v>716</v>
      </c>
      <c r="V93" s="29" t="s">
        <v>1133</v>
      </c>
      <c r="W93" s="8"/>
      <c r="X93" s="8"/>
      <c r="Y93" s="8"/>
      <c r="Z93" s="33"/>
      <c r="AA93" s="7"/>
      <c r="AB93" s="34"/>
      <c r="AC93" s="18"/>
      <c r="AD93" s="34"/>
      <c r="AE93" s="73"/>
      <c r="AF93" s="8"/>
      <c r="AG93" s="8"/>
      <c r="AH93" s="8"/>
      <c r="AI93" s="8"/>
      <c r="AJ93" s="8"/>
      <c r="AK93" s="8"/>
    </row>
    <row r="94" spans="1:37" ht="12.75">
      <c r="A94" s="11">
        <v>92</v>
      </c>
      <c r="B94" s="40" t="s">
        <v>100</v>
      </c>
      <c r="C94" s="40" t="s">
        <v>43</v>
      </c>
      <c r="D94" s="41">
        <v>43983</v>
      </c>
      <c r="E94" s="142">
        <v>23</v>
      </c>
      <c r="F94" s="47" t="s">
        <v>606</v>
      </c>
      <c r="G94" s="28"/>
      <c r="H94" s="52">
        <v>0</v>
      </c>
      <c r="I94" s="4"/>
      <c r="J94" s="4">
        <v>1974.99</v>
      </c>
      <c r="K94" s="4"/>
      <c r="L94" s="4">
        <v>5000000</v>
      </c>
      <c r="M94" s="52">
        <v>50000</v>
      </c>
      <c r="N94" s="29" t="s">
        <v>613</v>
      </c>
      <c r="O94" s="14">
        <v>0</v>
      </c>
      <c r="P94" s="40" t="s">
        <v>1155</v>
      </c>
      <c r="Q94" s="55">
        <v>0</v>
      </c>
      <c r="R94" s="31" t="s">
        <v>1156</v>
      </c>
      <c r="S94" s="32" t="s">
        <v>1157</v>
      </c>
      <c r="T94" s="179">
        <v>9</v>
      </c>
      <c r="U94" s="32" t="s">
        <v>387</v>
      </c>
      <c r="V94" s="29" t="s">
        <v>1158</v>
      </c>
      <c r="W94" s="8"/>
      <c r="X94" s="8"/>
      <c r="Y94" s="8"/>
      <c r="Z94" s="33" t="s">
        <v>1159</v>
      </c>
      <c r="AA94" s="7">
        <v>43668</v>
      </c>
      <c r="AB94" s="34"/>
      <c r="AC94" s="18"/>
      <c r="AD94" s="34"/>
      <c r="AE94" s="73"/>
      <c r="AF94" s="8"/>
      <c r="AG94" s="8"/>
      <c r="AH94" s="8"/>
      <c r="AI94" s="8"/>
      <c r="AJ94" s="8"/>
      <c r="AK94" s="8"/>
    </row>
    <row r="95" spans="1:37" ht="12.75">
      <c r="A95" s="11">
        <v>93</v>
      </c>
      <c r="B95" s="40" t="s">
        <v>47</v>
      </c>
      <c r="C95" s="40" t="s">
        <v>40</v>
      </c>
      <c r="D95" s="41">
        <v>43983</v>
      </c>
      <c r="E95" s="142">
        <v>1219</v>
      </c>
      <c r="F95" s="47" t="s">
        <v>1160</v>
      </c>
      <c r="G95" s="28"/>
      <c r="H95" s="52">
        <v>4941.12</v>
      </c>
      <c r="I95" s="4"/>
      <c r="J95" s="4">
        <v>1426.95</v>
      </c>
      <c r="K95" s="4"/>
      <c r="L95" s="4">
        <v>1035174522</v>
      </c>
      <c r="M95" s="52">
        <f>15527618-4658285</f>
        <v>10869333</v>
      </c>
      <c r="N95" s="29" t="s">
        <v>1161</v>
      </c>
      <c r="O95" s="14">
        <v>4</v>
      </c>
      <c r="P95" s="40" t="s">
        <v>1162</v>
      </c>
      <c r="Q95" s="55">
        <v>0</v>
      </c>
      <c r="R95" s="31" t="s">
        <v>1163</v>
      </c>
      <c r="S95" s="32" t="s">
        <v>1164</v>
      </c>
      <c r="T95" s="179">
        <v>9</v>
      </c>
      <c r="U95" s="32" t="s">
        <v>1165</v>
      </c>
      <c r="V95" s="29" t="s">
        <v>1166</v>
      </c>
      <c r="W95" s="8"/>
      <c r="X95" s="8"/>
      <c r="Y95" s="8"/>
      <c r="Z95" s="33"/>
      <c r="AA95" s="7"/>
      <c r="AB95" s="34"/>
      <c r="AC95" s="18"/>
      <c r="AD95" s="34"/>
      <c r="AE95" s="73"/>
      <c r="AF95" s="8"/>
      <c r="AG95" s="8"/>
      <c r="AH95" s="8"/>
      <c r="AI95" s="8"/>
      <c r="AJ95" s="8"/>
      <c r="AK95" s="8"/>
    </row>
    <row r="96" spans="1:37" ht="12.75">
      <c r="A96" s="11">
        <v>94</v>
      </c>
      <c r="B96" s="40" t="s">
        <v>21</v>
      </c>
      <c r="C96" s="40" t="s">
        <v>665</v>
      </c>
      <c r="D96" s="41">
        <v>43997</v>
      </c>
      <c r="E96" s="142">
        <v>1468</v>
      </c>
      <c r="F96" s="47" t="s">
        <v>830</v>
      </c>
      <c r="G96" s="28"/>
      <c r="H96" s="52">
        <v>92</v>
      </c>
      <c r="I96" s="4"/>
      <c r="J96" s="4">
        <v>172</v>
      </c>
      <c r="K96" s="4"/>
      <c r="L96" s="4">
        <v>8277424</v>
      </c>
      <c r="M96" s="52">
        <v>124161</v>
      </c>
      <c r="N96" s="29" t="s">
        <v>99</v>
      </c>
      <c r="O96" s="14">
        <v>1</v>
      </c>
      <c r="P96" s="40" t="s">
        <v>568</v>
      </c>
      <c r="Q96" s="55">
        <v>0</v>
      </c>
      <c r="R96" s="31" t="s">
        <v>1197</v>
      </c>
      <c r="S96" s="32" t="s">
        <v>1198</v>
      </c>
      <c r="T96" s="179">
        <v>3</v>
      </c>
      <c r="U96" s="32" t="s">
        <v>1199</v>
      </c>
      <c r="V96" s="29">
        <v>5306</v>
      </c>
      <c r="W96" s="8"/>
      <c r="X96" s="8"/>
      <c r="Y96" s="8"/>
      <c r="Z96" s="33"/>
      <c r="AA96" s="7"/>
      <c r="AB96" s="34"/>
      <c r="AC96" s="18"/>
      <c r="AD96" s="34"/>
      <c r="AE96" s="73"/>
      <c r="AF96" s="8"/>
      <c r="AG96" s="8"/>
      <c r="AH96" s="8"/>
      <c r="AI96" s="8"/>
      <c r="AJ96" s="8"/>
      <c r="AK96" s="8"/>
    </row>
    <row r="97" spans="1:37" ht="12.75">
      <c r="A97" s="11">
        <v>95</v>
      </c>
      <c r="B97" s="40" t="s">
        <v>100</v>
      </c>
      <c r="C97" s="40" t="s">
        <v>40</v>
      </c>
      <c r="D97" s="41">
        <v>44012</v>
      </c>
      <c r="E97" s="142">
        <v>6501</v>
      </c>
      <c r="F97" s="47" t="s">
        <v>131</v>
      </c>
      <c r="G97" s="28"/>
      <c r="H97" s="52">
        <v>20414.81</v>
      </c>
      <c r="I97" s="4"/>
      <c r="J97" s="4">
        <v>5980.13</v>
      </c>
      <c r="K97" s="4"/>
      <c r="L97" s="4">
        <v>18643556</v>
      </c>
      <c r="M97" s="52">
        <v>130500</v>
      </c>
      <c r="N97" s="29" t="s">
        <v>613</v>
      </c>
      <c r="O97" s="198" t="s">
        <v>1172</v>
      </c>
      <c r="P97" s="40" t="s">
        <v>1167</v>
      </c>
      <c r="Q97" s="55">
        <v>0</v>
      </c>
      <c r="R97" s="31" t="s">
        <v>1168</v>
      </c>
      <c r="S97" s="32" t="s">
        <v>1169</v>
      </c>
      <c r="T97" s="179">
        <v>37</v>
      </c>
      <c r="U97" s="32" t="s">
        <v>144</v>
      </c>
      <c r="V97" s="29">
        <v>1100</v>
      </c>
      <c r="W97" s="8"/>
      <c r="X97" s="8"/>
      <c r="Y97" s="8"/>
      <c r="Z97" s="33" t="s">
        <v>1170</v>
      </c>
      <c r="AA97" s="7">
        <v>43208</v>
      </c>
      <c r="AB97" s="73"/>
      <c r="AC97" s="18"/>
      <c r="AD97" s="34"/>
      <c r="AE97" s="73"/>
      <c r="AF97" s="8"/>
      <c r="AG97" s="8"/>
      <c r="AH97" s="8"/>
      <c r="AI97" s="8"/>
      <c r="AJ97" s="8"/>
      <c r="AK97" s="8"/>
    </row>
    <row r="98" spans="1:37" ht="12.75">
      <c r="A98" s="11">
        <v>96</v>
      </c>
      <c r="B98" s="40" t="s">
        <v>100</v>
      </c>
      <c r="C98" s="40" t="s">
        <v>40</v>
      </c>
      <c r="D98" s="41">
        <v>44012</v>
      </c>
      <c r="E98" s="142">
        <v>12</v>
      </c>
      <c r="F98" s="47" t="s">
        <v>1171</v>
      </c>
      <c r="G98" s="28" t="s">
        <v>101</v>
      </c>
      <c r="H98" s="52">
        <v>11471.47</v>
      </c>
      <c r="I98" s="4"/>
      <c r="J98" s="4">
        <v>2772.96</v>
      </c>
      <c r="K98" s="4"/>
      <c r="L98" s="4">
        <v>15428120</v>
      </c>
      <c r="M98" s="52">
        <v>107997</v>
      </c>
      <c r="N98" s="29" t="s">
        <v>613</v>
      </c>
      <c r="O98" s="14">
        <v>7</v>
      </c>
      <c r="P98" s="40" t="s">
        <v>1173</v>
      </c>
      <c r="Q98" s="55">
        <v>0</v>
      </c>
      <c r="R98" s="31" t="s">
        <v>1174</v>
      </c>
      <c r="S98" s="32" t="s">
        <v>1175</v>
      </c>
      <c r="T98" s="179">
        <v>10</v>
      </c>
      <c r="U98" s="32" t="s">
        <v>1176</v>
      </c>
      <c r="V98" s="29" t="s">
        <v>1177</v>
      </c>
      <c r="W98" s="8"/>
      <c r="X98" s="8"/>
      <c r="Y98" s="8"/>
      <c r="Z98" s="33" t="s">
        <v>1178</v>
      </c>
      <c r="AA98" s="7">
        <v>42846</v>
      </c>
      <c r="AB98" s="34"/>
      <c r="AC98" s="18"/>
      <c r="AD98" s="34"/>
      <c r="AE98" s="73"/>
      <c r="AF98" s="8"/>
      <c r="AG98" s="8"/>
      <c r="AH98" s="8"/>
      <c r="AI98" s="8"/>
      <c r="AJ98" s="8"/>
      <c r="AK98" s="8"/>
    </row>
    <row r="99" spans="1:37" ht="12.75">
      <c r="A99" s="11">
        <v>97</v>
      </c>
      <c r="B99" s="40" t="s">
        <v>100</v>
      </c>
      <c r="C99" s="40" t="s">
        <v>40</v>
      </c>
      <c r="D99" s="41">
        <v>44012</v>
      </c>
      <c r="E99" s="142">
        <v>6335</v>
      </c>
      <c r="F99" s="47" t="s">
        <v>1179</v>
      </c>
      <c r="G99" s="28" t="s">
        <v>101</v>
      </c>
      <c r="H99" s="52">
        <v>9265.2</v>
      </c>
      <c r="I99" s="4"/>
      <c r="J99" s="4">
        <v>2247.27</v>
      </c>
      <c r="K99" s="4"/>
      <c r="L99" s="4">
        <v>216803706</v>
      </c>
      <c r="M99" s="52">
        <v>1661865</v>
      </c>
      <c r="N99" s="29" t="s">
        <v>99</v>
      </c>
      <c r="O99" s="14"/>
      <c r="P99" s="40" t="s">
        <v>765</v>
      </c>
      <c r="Q99" s="55">
        <v>0</v>
      </c>
      <c r="R99" s="31" t="s">
        <v>1180</v>
      </c>
      <c r="S99" s="32" t="s">
        <v>1181</v>
      </c>
      <c r="T99" s="179">
        <v>28</v>
      </c>
      <c r="U99" s="32" t="s">
        <v>1182</v>
      </c>
      <c r="V99" s="29" t="s">
        <v>1183</v>
      </c>
      <c r="W99" s="8"/>
      <c r="X99" s="8"/>
      <c r="Y99" s="8"/>
      <c r="Z99" s="33" t="s">
        <v>1184</v>
      </c>
      <c r="AA99" s="7">
        <v>43417</v>
      </c>
      <c r="AB99" s="34"/>
      <c r="AC99" s="18"/>
      <c r="AD99" s="34"/>
      <c r="AE99" s="73"/>
      <c r="AF99" s="8"/>
      <c r="AG99" s="8"/>
      <c r="AH99" s="8"/>
      <c r="AI99" s="8"/>
      <c r="AJ99" s="8"/>
      <c r="AK99" s="8"/>
    </row>
    <row r="100" spans="1:37" ht="12.75">
      <c r="A100" s="11">
        <v>98</v>
      </c>
      <c r="B100" s="40" t="s">
        <v>100</v>
      </c>
      <c r="C100" s="40" t="s">
        <v>40</v>
      </c>
      <c r="D100" s="41">
        <v>44012</v>
      </c>
      <c r="E100" s="142">
        <v>1017</v>
      </c>
      <c r="F100" s="47" t="s">
        <v>1185</v>
      </c>
      <c r="G100" s="28" t="s">
        <v>101</v>
      </c>
      <c r="H100" s="52">
        <v>15499.71</v>
      </c>
      <c r="I100" s="4"/>
      <c r="J100" s="4">
        <v>2823.33</v>
      </c>
      <c r="K100" s="4"/>
      <c r="L100" s="4">
        <v>72738281</v>
      </c>
      <c r="M100" s="52">
        <v>607751</v>
      </c>
      <c r="N100" s="29" t="s">
        <v>99</v>
      </c>
      <c r="O100" s="14">
        <v>20</v>
      </c>
      <c r="P100" s="40" t="s">
        <v>1186</v>
      </c>
      <c r="Q100" s="55">
        <v>0</v>
      </c>
      <c r="R100" s="31" t="s">
        <v>1187</v>
      </c>
      <c r="S100" s="32" t="s">
        <v>1188</v>
      </c>
      <c r="T100" s="179">
        <v>10</v>
      </c>
      <c r="U100" s="32" t="s">
        <v>1189</v>
      </c>
      <c r="V100" s="29" t="s">
        <v>1190</v>
      </c>
      <c r="W100" s="8"/>
      <c r="X100" s="8"/>
      <c r="Y100" s="8"/>
      <c r="Z100" s="33" t="s">
        <v>1191</v>
      </c>
      <c r="AA100" s="7">
        <v>43069</v>
      </c>
      <c r="AB100" s="34"/>
      <c r="AC100" s="18"/>
      <c r="AD100" s="34"/>
      <c r="AE100" s="73"/>
      <c r="AF100" s="8"/>
      <c r="AG100" s="8"/>
      <c r="AH100" s="8"/>
      <c r="AI100" s="8"/>
      <c r="AJ100" s="8"/>
      <c r="AK100" s="8"/>
    </row>
    <row r="101" spans="1:37" ht="12.75">
      <c r="A101" s="11">
        <v>99</v>
      </c>
      <c r="B101" s="40" t="s">
        <v>47</v>
      </c>
      <c r="C101" s="40" t="s">
        <v>40</v>
      </c>
      <c r="D101" s="41">
        <v>44012</v>
      </c>
      <c r="E101" s="142">
        <v>6523</v>
      </c>
      <c r="F101" s="47" t="s">
        <v>1192</v>
      </c>
      <c r="G101" s="28" t="s">
        <v>101</v>
      </c>
      <c r="H101" s="52">
        <v>7682.15</v>
      </c>
      <c r="I101" s="4"/>
      <c r="J101" s="4">
        <v>1809.86</v>
      </c>
      <c r="K101" s="4"/>
      <c r="L101" s="4">
        <v>1985457715</v>
      </c>
      <c r="M101" s="52">
        <f>28419575-8525873</f>
        <v>19893702</v>
      </c>
      <c r="N101" s="29" t="s">
        <v>99</v>
      </c>
      <c r="O101" s="14">
        <v>11</v>
      </c>
      <c r="P101" s="40" t="s">
        <v>1193</v>
      </c>
      <c r="Q101" s="55">
        <v>0</v>
      </c>
      <c r="R101" s="31" t="s">
        <v>1194</v>
      </c>
      <c r="S101" s="32" t="s">
        <v>1195</v>
      </c>
      <c r="T101" s="179">
        <v>31</v>
      </c>
      <c r="U101" s="32" t="s">
        <v>896</v>
      </c>
      <c r="V101" s="29" t="s">
        <v>1196</v>
      </c>
      <c r="W101" s="8"/>
      <c r="X101" s="8"/>
      <c r="Y101" s="8"/>
      <c r="Z101" s="33"/>
      <c r="AA101" s="7"/>
      <c r="AB101" s="34"/>
      <c r="AC101" s="18"/>
      <c r="AD101" s="34"/>
      <c r="AE101" s="73"/>
      <c r="AF101" s="8"/>
      <c r="AG101" s="8"/>
      <c r="AH101" s="8"/>
      <c r="AI101" s="8"/>
      <c r="AJ101" s="8"/>
      <c r="AK101" s="8"/>
    </row>
    <row r="102" spans="1:37" ht="12.75">
      <c r="A102" s="11">
        <v>100</v>
      </c>
      <c r="B102" s="40" t="s">
        <v>49</v>
      </c>
      <c r="C102" s="40" t="s">
        <v>41</v>
      </c>
      <c r="D102" s="41">
        <v>44013</v>
      </c>
      <c r="E102" s="142">
        <v>5135</v>
      </c>
      <c r="F102" s="47" t="s">
        <v>131</v>
      </c>
      <c r="G102" s="28"/>
      <c r="H102" s="52">
        <v>0</v>
      </c>
      <c r="I102" s="4"/>
      <c r="J102" s="4"/>
      <c r="K102" s="4"/>
      <c r="L102" s="4">
        <v>7836250</v>
      </c>
      <c r="M102" s="52">
        <v>176715</v>
      </c>
      <c r="N102" s="29" t="s">
        <v>1214</v>
      </c>
      <c r="O102" s="14">
        <v>1</v>
      </c>
      <c r="P102" s="40" t="s">
        <v>562</v>
      </c>
      <c r="Q102" s="55">
        <v>0</v>
      </c>
      <c r="R102" s="31" t="s">
        <v>1215</v>
      </c>
      <c r="S102" s="32" t="s">
        <v>1221</v>
      </c>
      <c r="T102" s="179">
        <v>16</v>
      </c>
      <c r="U102" s="32" t="s">
        <v>127</v>
      </c>
      <c r="V102" s="29">
        <v>3141</v>
      </c>
      <c r="W102" s="8"/>
      <c r="X102" s="8"/>
      <c r="Y102" s="8"/>
      <c r="Z102" s="33" t="s">
        <v>1216</v>
      </c>
      <c r="AA102" s="7">
        <v>41779</v>
      </c>
      <c r="AB102" s="34"/>
      <c r="AC102" s="18"/>
      <c r="AD102" s="34"/>
      <c r="AE102" s="73"/>
      <c r="AF102" s="8"/>
      <c r="AG102" s="8"/>
      <c r="AH102" s="8"/>
      <c r="AI102" s="8"/>
      <c r="AJ102" s="8"/>
      <c r="AK102" s="8"/>
    </row>
    <row r="103" spans="1:37" ht="12.75">
      <c r="A103" s="11">
        <v>101</v>
      </c>
      <c r="B103" s="40" t="s">
        <v>47</v>
      </c>
      <c r="C103" s="40" t="s">
        <v>40</v>
      </c>
      <c r="D103" s="41">
        <v>44018</v>
      </c>
      <c r="E103" s="142">
        <v>3926</v>
      </c>
      <c r="F103" s="47" t="s">
        <v>1217</v>
      </c>
      <c r="G103" s="28" t="s">
        <v>101</v>
      </c>
      <c r="H103" s="52">
        <v>20390.23</v>
      </c>
      <c r="I103" s="4"/>
      <c r="J103" s="4">
        <v>2347.54</v>
      </c>
      <c r="K103" s="4"/>
      <c r="L103" s="4">
        <v>5303891744</v>
      </c>
      <c r="M103" s="52">
        <f>75765360-22729608</f>
        <v>53035752</v>
      </c>
      <c r="N103" s="29" t="s">
        <v>613</v>
      </c>
      <c r="O103" s="14">
        <v>23</v>
      </c>
      <c r="P103" s="40" t="s">
        <v>1218</v>
      </c>
      <c r="Q103" s="55">
        <v>0</v>
      </c>
      <c r="R103" s="31" t="s">
        <v>1219</v>
      </c>
      <c r="S103" s="32" t="s">
        <v>1220</v>
      </c>
      <c r="T103" s="179">
        <v>14</v>
      </c>
      <c r="U103" s="32" t="s">
        <v>716</v>
      </c>
      <c r="V103" s="29">
        <v>2177</v>
      </c>
      <c r="W103" s="8"/>
      <c r="X103" s="8"/>
      <c r="Y103" s="8"/>
      <c r="Z103" s="33"/>
      <c r="AA103" s="7"/>
      <c r="AB103" s="34"/>
      <c r="AC103" s="18"/>
      <c r="AD103" s="34"/>
      <c r="AE103" s="73"/>
      <c r="AF103" s="8"/>
      <c r="AG103" s="8"/>
      <c r="AH103" s="8"/>
      <c r="AI103" s="8"/>
      <c r="AJ103" s="8"/>
      <c r="AK103" s="8"/>
    </row>
    <row r="104" spans="1:37" ht="12.75">
      <c r="A104" s="11">
        <v>102</v>
      </c>
      <c r="B104" s="40" t="s">
        <v>49</v>
      </c>
      <c r="C104" s="40" t="s">
        <v>41</v>
      </c>
      <c r="D104" s="41">
        <v>44025</v>
      </c>
      <c r="E104" s="142">
        <v>5669</v>
      </c>
      <c r="F104" s="47" t="s">
        <v>676</v>
      </c>
      <c r="G104" s="28"/>
      <c r="H104" s="52">
        <v>0</v>
      </c>
      <c r="I104" s="4"/>
      <c r="J104" s="4">
        <v>24550.24</v>
      </c>
      <c r="K104" s="4"/>
      <c r="L104" s="4">
        <v>22028700</v>
      </c>
      <c r="M104" s="52">
        <v>220287</v>
      </c>
      <c r="N104" s="29" t="s">
        <v>1222</v>
      </c>
      <c r="O104" s="14">
        <v>0</v>
      </c>
      <c r="P104" s="40" t="s">
        <v>562</v>
      </c>
      <c r="Q104" s="55">
        <v>0</v>
      </c>
      <c r="R104" s="31" t="s">
        <v>677</v>
      </c>
      <c r="S104" s="32" t="s">
        <v>1223</v>
      </c>
      <c r="T104" s="179">
        <v>23</v>
      </c>
      <c r="U104" s="32" t="s">
        <v>678</v>
      </c>
      <c r="V104" s="29">
        <v>925</v>
      </c>
      <c r="W104" s="8"/>
      <c r="X104" s="8"/>
      <c r="Y104" s="8"/>
      <c r="Z104" s="33"/>
      <c r="AA104" s="7"/>
      <c r="AB104" s="34"/>
      <c r="AC104" s="18"/>
      <c r="AD104" s="34"/>
      <c r="AE104" s="73"/>
      <c r="AF104" s="8"/>
      <c r="AG104" s="8"/>
      <c r="AH104" s="8"/>
      <c r="AI104" s="8"/>
      <c r="AJ104" s="8"/>
      <c r="AK104" s="8"/>
    </row>
    <row r="105" spans="1:37" ht="12.75">
      <c r="A105" s="11">
        <v>103</v>
      </c>
      <c r="B105" s="40" t="s">
        <v>47</v>
      </c>
      <c r="C105" s="40" t="s">
        <v>40</v>
      </c>
      <c r="D105" s="41">
        <v>44046</v>
      </c>
      <c r="E105" s="142">
        <v>3903</v>
      </c>
      <c r="F105" s="47" t="s">
        <v>1294</v>
      </c>
      <c r="G105" s="28" t="s">
        <v>101</v>
      </c>
      <c r="H105" s="52">
        <v>73399.89</v>
      </c>
      <c r="I105" s="4"/>
      <c r="J105" s="4">
        <v>7761.6</v>
      </c>
      <c r="K105" s="4"/>
      <c r="L105" s="4">
        <v>19231633262</v>
      </c>
      <c r="M105" s="52">
        <f>274526036-82357811</f>
        <v>192168225</v>
      </c>
      <c r="N105" s="29" t="s">
        <v>613</v>
      </c>
      <c r="O105" s="198" t="s">
        <v>1295</v>
      </c>
      <c r="P105" s="40" t="s">
        <v>1296</v>
      </c>
      <c r="Q105" s="55">
        <v>0</v>
      </c>
      <c r="R105" s="31" t="s">
        <v>1297</v>
      </c>
      <c r="S105" s="32" t="s">
        <v>1195</v>
      </c>
      <c r="T105" s="179">
        <v>12</v>
      </c>
      <c r="U105" s="32" t="s">
        <v>716</v>
      </c>
      <c r="V105" s="29" t="s">
        <v>1298</v>
      </c>
      <c r="W105" s="8"/>
      <c r="X105" s="8"/>
      <c r="Y105" s="8"/>
      <c r="Z105" s="33"/>
      <c r="AA105" s="7"/>
      <c r="AB105" s="34"/>
      <c r="AC105" s="18"/>
      <c r="AD105" s="34"/>
      <c r="AE105" s="73"/>
      <c r="AF105" s="8"/>
      <c r="AG105" s="8"/>
      <c r="AH105" s="8"/>
      <c r="AI105" s="8"/>
      <c r="AJ105" s="8"/>
      <c r="AK105" s="8"/>
    </row>
    <row r="106" spans="1:37" ht="12.75">
      <c r="A106" s="11">
        <v>104</v>
      </c>
      <c r="B106" s="40" t="s">
        <v>21</v>
      </c>
      <c r="C106" s="40" t="s">
        <v>138</v>
      </c>
      <c r="D106" s="41">
        <v>44047</v>
      </c>
      <c r="E106" s="142">
        <v>1231</v>
      </c>
      <c r="F106" s="47" t="s">
        <v>1306</v>
      </c>
      <c r="G106" s="28"/>
      <c r="H106" s="52">
        <v>126.72</v>
      </c>
      <c r="I106" s="4"/>
      <c r="J106" s="4">
        <v>203</v>
      </c>
      <c r="K106" s="4"/>
      <c r="L106" s="4">
        <v>2381339</v>
      </c>
      <c r="M106" s="52">
        <v>35720</v>
      </c>
      <c r="N106" s="29" t="s">
        <v>99</v>
      </c>
      <c r="O106" s="14">
        <v>2</v>
      </c>
      <c r="P106" s="40" t="s">
        <v>568</v>
      </c>
      <c r="Q106" s="55">
        <v>0</v>
      </c>
      <c r="R106" s="31" t="s">
        <v>1401</v>
      </c>
      <c r="S106" s="32" t="s">
        <v>1402</v>
      </c>
      <c r="T106" s="179">
        <v>8</v>
      </c>
      <c r="U106" s="32" t="s">
        <v>1403</v>
      </c>
      <c r="V106" s="29" t="s">
        <v>1404</v>
      </c>
      <c r="W106" s="8"/>
      <c r="X106" s="8"/>
      <c r="Y106" s="8"/>
      <c r="Z106" s="33"/>
      <c r="AA106" s="7"/>
      <c r="AB106" s="34"/>
      <c r="AC106" s="18"/>
      <c r="AD106" s="34"/>
      <c r="AE106" s="73"/>
      <c r="AF106" s="8"/>
      <c r="AG106" s="8"/>
      <c r="AH106" s="8"/>
      <c r="AI106" s="8"/>
      <c r="AJ106" s="8"/>
      <c r="AK106" s="8"/>
    </row>
    <row r="107" spans="1:37" ht="12.75">
      <c r="A107" s="11">
        <v>105</v>
      </c>
      <c r="B107" s="40" t="s">
        <v>49</v>
      </c>
      <c r="C107" s="40" t="s">
        <v>50</v>
      </c>
      <c r="D107" s="41">
        <v>44047</v>
      </c>
      <c r="E107" s="142">
        <v>819</v>
      </c>
      <c r="F107" s="47" t="s">
        <v>196</v>
      </c>
      <c r="G107" s="28"/>
      <c r="H107" s="52">
        <v>57.51</v>
      </c>
      <c r="I107" s="4"/>
      <c r="J107" s="4"/>
      <c r="K107" s="4"/>
      <c r="L107" s="4">
        <v>8767154</v>
      </c>
      <c r="M107" s="52">
        <v>114757</v>
      </c>
      <c r="N107" s="29" t="s">
        <v>99</v>
      </c>
      <c r="O107" s="14">
        <v>1</v>
      </c>
      <c r="P107" s="40" t="s">
        <v>568</v>
      </c>
      <c r="Q107" s="55">
        <v>0</v>
      </c>
      <c r="R107" s="31" t="s">
        <v>1299</v>
      </c>
      <c r="S107" s="32" t="s">
        <v>1300</v>
      </c>
      <c r="T107" s="179">
        <v>9</v>
      </c>
      <c r="U107" s="32" t="s">
        <v>1301</v>
      </c>
      <c r="V107" s="29">
        <v>2019</v>
      </c>
      <c r="W107" s="8"/>
      <c r="X107" s="8"/>
      <c r="Y107" s="8"/>
      <c r="Z107" s="33" t="s">
        <v>1302</v>
      </c>
      <c r="AA107" s="7">
        <v>40592</v>
      </c>
      <c r="AB107" s="34"/>
      <c r="AC107" s="18"/>
      <c r="AD107" s="34"/>
      <c r="AE107" s="73"/>
      <c r="AF107" s="8"/>
      <c r="AG107" s="8"/>
      <c r="AH107" s="8"/>
      <c r="AI107" s="8"/>
      <c r="AJ107" s="8"/>
      <c r="AK107" s="8"/>
    </row>
    <row r="108" spans="1:37" ht="12.75">
      <c r="A108" s="11">
        <v>106</v>
      </c>
      <c r="B108" s="40" t="s">
        <v>21</v>
      </c>
      <c r="C108" s="40" t="s">
        <v>665</v>
      </c>
      <c r="D108" s="41">
        <v>44047</v>
      </c>
      <c r="E108" s="142">
        <v>3941</v>
      </c>
      <c r="F108" s="47" t="s">
        <v>1231</v>
      </c>
      <c r="G108" s="28"/>
      <c r="H108" s="52">
        <v>139.47</v>
      </c>
      <c r="I108" s="4"/>
      <c r="J108" s="4">
        <v>352</v>
      </c>
      <c r="K108" s="4"/>
      <c r="L108" s="4">
        <v>25449788</v>
      </c>
      <c r="M108" s="52">
        <v>343573</v>
      </c>
      <c r="N108" s="29" t="s">
        <v>99</v>
      </c>
      <c r="O108" s="14">
        <v>2</v>
      </c>
      <c r="P108" s="40" t="s">
        <v>568</v>
      </c>
      <c r="Q108" s="55">
        <v>0</v>
      </c>
      <c r="R108" s="31" t="s">
        <v>1405</v>
      </c>
      <c r="S108" s="32" t="s">
        <v>1406</v>
      </c>
      <c r="T108" s="179">
        <v>18</v>
      </c>
      <c r="U108" s="32" t="s">
        <v>127</v>
      </c>
      <c r="V108" s="29">
        <v>3400</v>
      </c>
      <c r="W108" s="8"/>
      <c r="X108" s="8"/>
      <c r="Y108" s="8"/>
      <c r="Z108" s="33"/>
      <c r="AA108" s="7"/>
      <c r="AB108" s="34"/>
      <c r="AC108" s="18"/>
      <c r="AD108" s="34"/>
      <c r="AE108" s="73"/>
      <c r="AF108" s="8"/>
      <c r="AG108" s="8"/>
      <c r="AH108" s="8"/>
      <c r="AI108" s="8"/>
      <c r="AJ108" s="8"/>
      <c r="AK108" s="8"/>
    </row>
    <row r="109" spans="1:37" ht="12.75">
      <c r="A109" s="11">
        <v>107</v>
      </c>
      <c r="B109" s="40" t="s">
        <v>47</v>
      </c>
      <c r="C109" s="40" t="s">
        <v>43</v>
      </c>
      <c r="D109" s="41">
        <v>44048</v>
      </c>
      <c r="E109" s="142">
        <v>5870</v>
      </c>
      <c r="F109" s="47" t="s">
        <v>169</v>
      </c>
      <c r="G109" s="28" t="s">
        <v>101</v>
      </c>
      <c r="H109" s="52">
        <v>68.9</v>
      </c>
      <c r="I109" s="4"/>
      <c r="J109" s="4">
        <v>235</v>
      </c>
      <c r="K109" s="4"/>
      <c r="L109" s="4">
        <v>7192855</v>
      </c>
      <c r="M109" s="52">
        <v>104664</v>
      </c>
      <c r="N109" s="29" t="s">
        <v>99</v>
      </c>
      <c r="O109" s="14">
        <v>2</v>
      </c>
      <c r="P109" s="40" t="s">
        <v>568</v>
      </c>
      <c r="Q109" s="55">
        <v>0</v>
      </c>
      <c r="R109" s="31" t="s">
        <v>1303</v>
      </c>
      <c r="S109" s="32" t="s">
        <v>1304</v>
      </c>
      <c r="T109" s="179">
        <v>23</v>
      </c>
      <c r="U109" s="32" t="s">
        <v>633</v>
      </c>
      <c r="V109" s="29">
        <v>1012</v>
      </c>
      <c r="W109" s="8"/>
      <c r="X109" s="8"/>
      <c r="Y109" s="8"/>
      <c r="Z109" s="33" t="s">
        <v>1305</v>
      </c>
      <c r="AA109" s="7">
        <v>25331</v>
      </c>
      <c r="AB109" s="34" t="s">
        <v>117</v>
      </c>
      <c r="AC109" s="18">
        <v>27509</v>
      </c>
      <c r="AD109" s="34"/>
      <c r="AE109" s="73"/>
      <c r="AF109" s="8"/>
      <c r="AG109" s="8"/>
      <c r="AH109" s="8"/>
      <c r="AI109" s="8"/>
      <c r="AJ109" s="8"/>
      <c r="AK109" s="8"/>
    </row>
    <row r="110" spans="1:37" ht="12.75">
      <c r="A110" s="11">
        <v>108</v>
      </c>
      <c r="B110" s="40" t="s">
        <v>49</v>
      </c>
      <c r="C110" s="40" t="s">
        <v>50</v>
      </c>
      <c r="D110" s="41">
        <v>44048</v>
      </c>
      <c r="E110" s="142">
        <v>1235</v>
      </c>
      <c r="F110" s="47" t="s">
        <v>1306</v>
      </c>
      <c r="G110" s="28"/>
      <c r="H110" s="52">
        <v>0</v>
      </c>
      <c r="I110" s="4"/>
      <c r="J110" s="4">
        <v>1306</v>
      </c>
      <c r="K110" s="4"/>
      <c r="L110" s="4">
        <v>15675751</v>
      </c>
      <c r="M110" s="52">
        <v>156757</v>
      </c>
      <c r="N110" s="29" t="s">
        <v>1307</v>
      </c>
      <c r="O110" s="14">
        <v>1</v>
      </c>
      <c r="P110" s="40" t="s">
        <v>562</v>
      </c>
      <c r="Q110" s="55">
        <v>0</v>
      </c>
      <c r="R110" s="31" t="s">
        <v>1308</v>
      </c>
      <c r="S110" s="32" t="s">
        <v>1309</v>
      </c>
      <c r="T110" s="179">
        <v>8</v>
      </c>
      <c r="U110" s="32" t="s">
        <v>1269</v>
      </c>
      <c r="V110" s="29">
        <v>2845</v>
      </c>
      <c r="W110" s="8"/>
      <c r="X110" s="8"/>
      <c r="Y110" s="8"/>
      <c r="Z110" s="33" t="s">
        <v>1310</v>
      </c>
      <c r="AA110" s="42" t="s">
        <v>1311</v>
      </c>
      <c r="AB110" s="34"/>
      <c r="AC110" s="18"/>
      <c r="AD110" s="34"/>
      <c r="AE110" s="73"/>
      <c r="AF110" s="8"/>
      <c r="AG110" s="8"/>
      <c r="AH110" s="8"/>
      <c r="AI110" s="8"/>
      <c r="AJ110" s="8"/>
      <c r="AK110" s="8"/>
    </row>
    <row r="111" spans="1:37" ht="12.75">
      <c r="A111" s="11">
        <v>109</v>
      </c>
      <c r="B111" s="40" t="s">
        <v>100</v>
      </c>
      <c r="C111" s="40" t="s">
        <v>40</v>
      </c>
      <c r="D111" s="41">
        <v>44048</v>
      </c>
      <c r="E111" s="142">
        <v>1450</v>
      </c>
      <c r="F111" s="47" t="s">
        <v>883</v>
      </c>
      <c r="G111" s="28" t="s">
        <v>101</v>
      </c>
      <c r="H111" s="52">
        <v>10456.1</v>
      </c>
      <c r="I111" s="4"/>
      <c r="J111" s="4">
        <v>2997.68</v>
      </c>
      <c r="K111" s="4"/>
      <c r="L111" s="4">
        <v>47914845</v>
      </c>
      <c r="M111" s="52">
        <v>293139</v>
      </c>
      <c r="N111" s="29" t="s">
        <v>99</v>
      </c>
      <c r="O111" s="14">
        <v>5</v>
      </c>
      <c r="P111" s="40" t="s">
        <v>1312</v>
      </c>
      <c r="Q111" s="55">
        <v>0</v>
      </c>
      <c r="R111" s="31" t="s">
        <v>1313</v>
      </c>
      <c r="S111" s="32" t="s">
        <v>1314</v>
      </c>
      <c r="T111" s="179">
        <v>4</v>
      </c>
      <c r="U111" s="32" t="s">
        <v>807</v>
      </c>
      <c r="V111" s="29" t="s">
        <v>886</v>
      </c>
      <c r="W111" s="8"/>
      <c r="X111" s="8"/>
      <c r="Y111" s="8"/>
      <c r="Z111" s="33" t="s">
        <v>1315</v>
      </c>
      <c r="AA111" s="7">
        <v>43098</v>
      </c>
      <c r="AB111" s="34"/>
      <c r="AC111" s="18"/>
      <c r="AD111" s="34"/>
      <c r="AE111" s="73"/>
      <c r="AF111" s="8"/>
      <c r="AG111" s="8"/>
      <c r="AH111" s="8"/>
      <c r="AI111" s="8"/>
      <c r="AJ111" s="8"/>
      <c r="AK111" s="8"/>
    </row>
    <row r="112" spans="1:37" ht="12.75">
      <c r="A112" s="11">
        <v>110</v>
      </c>
      <c r="B112" s="40" t="s">
        <v>47</v>
      </c>
      <c r="C112" s="40" t="s">
        <v>40</v>
      </c>
      <c r="D112" s="41">
        <v>44048</v>
      </c>
      <c r="E112" s="142">
        <v>1229</v>
      </c>
      <c r="F112" s="47" t="s">
        <v>1316</v>
      </c>
      <c r="G112" s="28" t="s">
        <v>101</v>
      </c>
      <c r="H112" s="52">
        <v>24387.12</v>
      </c>
      <c r="I112" s="4"/>
      <c r="J112" s="4">
        <v>4133.93</v>
      </c>
      <c r="K112" s="4"/>
      <c r="L112" s="4">
        <v>6273849612</v>
      </c>
      <c r="M112" s="52">
        <f>88732301-26619690</f>
        <v>62112611</v>
      </c>
      <c r="N112" s="29" t="s">
        <v>99</v>
      </c>
      <c r="O112" s="14">
        <v>18</v>
      </c>
      <c r="P112" s="40" t="s">
        <v>1317</v>
      </c>
      <c r="Q112" s="55">
        <v>0</v>
      </c>
      <c r="R112" s="31" t="s">
        <v>1318</v>
      </c>
      <c r="S112" s="32" t="s">
        <v>1319</v>
      </c>
      <c r="T112" s="179">
        <v>8</v>
      </c>
      <c r="U112" s="32" t="s">
        <v>1320</v>
      </c>
      <c r="V112" s="29" t="s">
        <v>1321</v>
      </c>
      <c r="W112" s="8"/>
      <c r="X112" s="8"/>
      <c r="Y112" s="8"/>
      <c r="Z112" s="33"/>
      <c r="AA112" s="7"/>
      <c r="AB112" s="34"/>
      <c r="AC112" s="18"/>
      <c r="AD112" s="34"/>
      <c r="AE112" s="73"/>
      <c r="AF112" s="8"/>
      <c r="AG112" s="8"/>
      <c r="AH112" s="8"/>
      <c r="AI112" s="8"/>
      <c r="AJ112" s="8"/>
      <c r="AK112" s="8"/>
    </row>
    <row r="113" spans="1:37" ht="12.75">
      <c r="A113" s="11">
        <v>111</v>
      </c>
      <c r="B113" s="40" t="s">
        <v>49</v>
      </c>
      <c r="C113" s="40" t="s">
        <v>50</v>
      </c>
      <c r="D113" s="41">
        <v>44049</v>
      </c>
      <c r="E113" s="142">
        <v>1571</v>
      </c>
      <c r="F113" s="47" t="s">
        <v>718</v>
      </c>
      <c r="G113" s="28"/>
      <c r="H113" s="52">
        <v>5.75</v>
      </c>
      <c r="I113" s="4"/>
      <c r="J113" s="4"/>
      <c r="K113" s="4"/>
      <c r="L113" s="4">
        <v>2982164</v>
      </c>
      <c r="M113" s="52">
        <v>33568</v>
      </c>
      <c r="N113" s="29" t="s">
        <v>1322</v>
      </c>
      <c r="O113" s="14">
        <v>2</v>
      </c>
      <c r="P113" s="40" t="s">
        <v>562</v>
      </c>
      <c r="Q113" s="55">
        <v>0</v>
      </c>
      <c r="R113" s="31" t="s">
        <v>1323</v>
      </c>
      <c r="S113" s="32" t="s">
        <v>1324</v>
      </c>
      <c r="T113" s="179">
        <v>3</v>
      </c>
      <c r="U113" s="32" t="s">
        <v>751</v>
      </c>
      <c r="V113" s="29">
        <v>5546</v>
      </c>
      <c r="W113" s="8"/>
      <c r="X113" s="8"/>
      <c r="Y113" s="8"/>
      <c r="Z113" s="33" t="s">
        <v>1325</v>
      </c>
      <c r="AA113" s="7">
        <v>20619</v>
      </c>
      <c r="AB113" s="34" t="s">
        <v>360</v>
      </c>
      <c r="AC113" s="18">
        <v>21922</v>
      </c>
      <c r="AD113" s="34" t="s">
        <v>1029</v>
      </c>
      <c r="AE113" s="73">
        <v>41838</v>
      </c>
      <c r="AF113" s="34" t="s">
        <v>973</v>
      </c>
      <c r="AG113" s="18">
        <v>42215</v>
      </c>
      <c r="AH113" s="8"/>
      <c r="AI113" s="8"/>
      <c r="AJ113" s="8"/>
      <c r="AK113" s="8"/>
    </row>
    <row r="114" spans="1:37" ht="12.75">
      <c r="A114" s="11">
        <v>112</v>
      </c>
      <c r="B114" s="40" t="s">
        <v>100</v>
      </c>
      <c r="C114" s="40" t="s">
        <v>43</v>
      </c>
      <c r="D114" s="41">
        <v>44049</v>
      </c>
      <c r="E114" s="142">
        <v>69</v>
      </c>
      <c r="F114" s="47" t="s">
        <v>1326</v>
      </c>
      <c r="G114" s="28" t="s">
        <v>101</v>
      </c>
      <c r="H114" s="52">
        <v>28346.31</v>
      </c>
      <c r="I114" s="4"/>
      <c r="J114" s="4">
        <v>2925.99</v>
      </c>
      <c r="K114" s="4"/>
      <c r="L114" s="4">
        <v>526321672</v>
      </c>
      <c r="M114" s="52">
        <v>2786093</v>
      </c>
      <c r="N114" s="29" t="s">
        <v>613</v>
      </c>
      <c r="O114" s="14">
        <v>18</v>
      </c>
      <c r="P114" s="40" t="s">
        <v>1327</v>
      </c>
      <c r="Q114" s="55">
        <v>0</v>
      </c>
      <c r="R114" s="31" t="s">
        <v>1328</v>
      </c>
      <c r="S114" s="32" t="s">
        <v>508</v>
      </c>
      <c r="T114" s="179">
        <v>5</v>
      </c>
      <c r="U114" s="32" t="s">
        <v>1329</v>
      </c>
      <c r="V114" s="29" t="s">
        <v>1330</v>
      </c>
      <c r="W114" s="8"/>
      <c r="X114" s="8"/>
      <c r="Y114" s="8"/>
      <c r="Z114" s="33" t="s">
        <v>1331</v>
      </c>
      <c r="AA114" s="7">
        <v>42829</v>
      </c>
      <c r="AB114" s="34"/>
      <c r="AC114" s="18"/>
      <c r="AD114" s="34"/>
      <c r="AE114" s="73"/>
      <c r="AF114" s="8"/>
      <c r="AG114" s="8"/>
      <c r="AH114" s="8"/>
      <c r="AI114" s="8"/>
      <c r="AJ114" s="8"/>
      <c r="AK114" s="8"/>
    </row>
    <row r="115" spans="1:37" ht="12.75">
      <c r="A115" s="11">
        <v>113</v>
      </c>
      <c r="B115" s="40" t="s">
        <v>49</v>
      </c>
      <c r="C115" s="40" t="s">
        <v>41</v>
      </c>
      <c r="D115" s="41">
        <v>44053</v>
      </c>
      <c r="E115" s="142">
        <v>943</v>
      </c>
      <c r="F115" s="47" t="s">
        <v>1332</v>
      </c>
      <c r="G115" s="28" t="s">
        <v>702</v>
      </c>
      <c r="H115" s="52">
        <v>0</v>
      </c>
      <c r="I115" s="4"/>
      <c r="J115" s="4">
        <v>318.8</v>
      </c>
      <c r="K115" s="4"/>
      <c r="L115" s="4">
        <v>125732826</v>
      </c>
      <c r="M115" s="52">
        <v>1355581</v>
      </c>
      <c r="N115" s="29" t="s">
        <v>654</v>
      </c>
      <c r="O115" s="14">
        <v>1</v>
      </c>
      <c r="P115" s="40" t="s">
        <v>562</v>
      </c>
      <c r="Q115" s="55">
        <v>0</v>
      </c>
      <c r="R115" s="31" t="s">
        <v>1333</v>
      </c>
      <c r="S115" s="32" t="s">
        <v>1334</v>
      </c>
      <c r="T115" s="179">
        <v>11</v>
      </c>
      <c r="U115" s="32" t="s">
        <v>855</v>
      </c>
      <c r="V115" s="29">
        <v>640</v>
      </c>
      <c r="W115" s="8"/>
      <c r="X115" s="8"/>
      <c r="Y115" s="8"/>
      <c r="Z115" s="33" t="s">
        <v>1335</v>
      </c>
      <c r="AA115" s="7">
        <v>29345</v>
      </c>
      <c r="AB115" s="34" t="s">
        <v>1336</v>
      </c>
      <c r="AC115" s="18">
        <v>35209</v>
      </c>
      <c r="AD115" s="34" t="s">
        <v>1337</v>
      </c>
      <c r="AE115" s="73">
        <v>36404</v>
      </c>
      <c r="AF115" s="8"/>
      <c r="AG115" s="8"/>
      <c r="AH115" s="8"/>
      <c r="AI115" s="8"/>
      <c r="AJ115" s="8"/>
      <c r="AK115" s="8"/>
    </row>
    <row r="116" spans="1:37" ht="12.75">
      <c r="A116" s="11">
        <v>114</v>
      </c>
      <c r="B116" s="40" t="s">
        <v>49</v>
      </c>
      <c r="C116" s="40" t="s">
        <v>41</v>
      </c>
      <c r="D116" s="41">
        <v>44053</v>
      </c>
      <c r="E116" s="142">
        <v>5409</v>
      </c>
      <c r="F116" s="47" t="s">
        <v>118</v>
      </c>
      <c r="G116" s="28"/>
      <c r="H116" s="52">
        <v>0</v>
      </c>
      <c r="I116" s="4"/>
      <c r="J116" s="4">
        <v>785.82</v>
      </c>
      <c r="K116" s="4"/>
      <c r="L116" s="4">
        <v>19600000</v>
      </c>
      <c r="M116" s="52">
        <v>196000</v>
      </c>
      <c r="N116" s="29" t="s">
        <v>654</v>
      </c>
      <c r="O116" s="14">
        <v>2</v>
      </c>
      <c r="P116" s="40" t="s">
        <v>562</v>
      </c>
      <c r="Q116" s="55">
        <v>0</v>
      </c>
      <c r="R116" s="31" t="s">
        <v>1338</v>
      </c>
      <c r="S116" s="32" t="s">
        <v>1339</v>
      </c>
      <c r="T116" s="179">
        <v>12</v>
      </c>
      <c r="U116" s="32" t="s">
        <v>730</v>
      </c>
      <c r="V116" s="29">
        <v>1025</v>
      </c>
      <c r="W116" s="8"/>
      <c r="X116" s="8"/>
      <c r="Y116" s="8"/>
      <c r="Z116" s="33" t="s">
        <v>1341</v>
      </c>
      <c r="AA116" s="42" t="s">
        <v>1342</v>
      </c>
      <c r="AB116" s="34" t="s">
        <v>1340</v>
      </c>
      <c r="AC116" s="18">
        <v>33154</v>
      </c>
      <c r="AD116" s="34" t="s">
        <v>1343</v>
      </c>
      <c r="AE116" s="73">
        <v>33458</v>
      </c>
      <c r="AF116" s="34" t="s">
        <v>1344</v>
      </c>
      <c r="AG116" s="18">
        <v>41638</v>
      </c>
      <c r="AH116" s="34" t="s">
        <v>1345</v>
      </c>
      <c r="AI116" s="18">
        <v>42066</v>
      </c>
      <c r="AJ116" s="8"/>
      <c r="AK116" s="8"/>
    </row>
    <row r="117" spans="1:37" ht="12.75">
      <c r="A117" s="11">
        <v>115</v>
      </c>
      <c r="B117" s="40" t="s">
        <v>49</v>
      </c>
      <c r="C117" s="40" t="s">
        <v>41</v>
      </c>
      <c r="D117" s="41">
        <v>44053</v>
      </c>
      <c r="E117" s="142">
        <v>2767</v>
      </c>
      <c r="F117" s="47" t="s">
        <v>1346</v>
      </c>
      <c r="G117" s="28"/>
      <c r="H117" s="52">
        <v>0</v>
      </c>
      <c r="I117" s="4"/>
      <c r="J117" s="4"/>
      <c r="K117" s="4"/>
      <c r="L117" s="4">
        <v>2780000</v>
      </c>
      <c r="M117" s="52">
        <v>27800</v>
      </c>
      <c r="N117" s="29" t="s">
        <v>654</v>
      </c>
      <c r="O117" s="14">
        <v>1</v>
      </c>
      <c r="P117" s="40" t="s">
        <v>562</v>
      </c>
      <c r="Q117" s="55">
        <v>0</v>
      </c>
      <c r="R117" s="31" t="s">
        <v>1347</v>
      </c>
      <c r="S117" s="32" t="s">
        <v>1348</v>
      </c>
      <c r="T117" s="179">
        <v>12</v>
      </c>
      <c r="U117" s="32" t="s">
        <v>1204</v>
      </c>
      <c r="V117" s="29" t="s">
        <v>1349</v>
      </c>
      <c r="W117" s="8"/>
      <c r="X117" s="8"/>
      <c r="Y117" s="8"/>
      <c r="Z117" s="33" t="s">
        <v>1350</v>
      </c>
      <c r="AA117" s="7">
        <v>40343</v>
      </c>
      <c r="AB117" s="34" t="s">
        <v>1351</v>
      </c>
      <c r="AC117" s="18">
        <v>35784</v>
      </c>
      <c r="AD117" s="34" t="s">
        <v>1352</v>
      </c>
      <c r="AE117" s="73">
        <v>43111</v>
      </c>
      <c r="AF117" s="34" t="s">
        <v>1353</v>
      </c>
      <c r="AG117" s="18">
        <v>43551</v>
      </c>
      <c r="AH117" s="34" t="s">
        <v>552</v>
      </c>
      <c r="AI117" s="18">
        <v>43677</v>
      </c>
      <c r="AJ117" s="8"/>
      <c r="AK117" s="8"/>
    </row>
    <row r="118" spans="1:37" ht="12.75">
      <c r="A118" s="11">
        <v>116</v>
      </c>
      <c r="B118" s="40" t="s">
        <v>49</v>
      </c>
      <c r="C118" s="40" t="s">
        <v>50</v>
      </c>
      <c r="D118" s="41">
        <v>44053</v>
      </c>
      <c r="E118" s="142">
        <v>851</v>
      </c>
      <c r="F118" s="47" t="s">
        <v>1354</v>
      </c>
      <c r="G118" s="28"/>
      <c r="H118" s="52">
        <v>75.57</v>
      </c>
      <c r="I118" s="4"/>
      <c r="J118" s="4">
        <v>651</v>
      </c>
      <c r="K118" s="4"/>
      <c r="L118" s="4">
        <v>55441023</v>
      </c>
      <c r="M118" s="52">
        <v>623841</v>
      </c>
      <c r="N118" s="29" t="s">
        <v>99</v>
      </c>
      <c r="O118" s="14">
        <v>1</v>
      </c>
      <c r="P118" s="40" t="s">
        <v>568</v>
      </c>
      <c r="Q118" s="55">
        <v>0</v>
      </c>
      <c r="R118" s="31" t="s">
        <v>1355</v>
      </c>
      <c r="S118" s="32" t="s">
        <v>1356</v>
      </c>
      <c r="T118" s="179">
        <v>4</v>
      </c>
      <c r="U118" s="32" t="s">
        <v>171</v>
      </c>
      <c r="V118" s="29">
        <v>926</v>
      </c>
      <c r="W118" s="8"/>
      <c r="X118" s="8"/>
      <c r="Y118" s="8"/>
      <c r="Z118" s="33"/>
      <c r="AA118" s="7"/>
      <c r="AB118" s="34"/>
      <c r="AC118" s="18"/>
      <c r="AD118" s="34"/>
      <c r="AE118" s="73"/>
      <c r="AF118" s="8"/>
      <c r="AG118" s="8"/>
      <c r="AH118" s="8"/>
      <c r="AI118" s="8"/>
      <c r="AJ118" s="8"/>
      <c r="AK118" s="8"/>
    </row>
    <row r="119" spans="1:37" ht="12.75">
      <c r="A119" s="11">
        <v>117</v>
      </c>
      <c r="B119" s="40" t="s">
        <v>100</v>
      </c>
      <c r="C119" s="40" t="s">
        <v>50</v>
      </c>
      <c r="D119" s="41">
        <v>44053</v>
      </c>
      <c r="E119" s="142">
        <v>946</v>
      </c>
      <c r="F119" s="47" t="s">
        <v>1354</v>
      </c>
      <c r="G119" s="28"/>
      <c r="H119" s="52">
        <v>207.56</v>
      </c>
      <c r="I119" s="4"/>
      <c r="J119" s="4">
        <v>255.03</v>
      </c>
      <c r="K119" s="4"/>
      <c r="L119" s="4">
        <v>4500000</v>
      </c>
      <c r="M119" s="52">
        <v>144246</v>
      </c>
      <c r="N119" s="29" t="s">
        <v>1322</v>
      </c>
      <c r="O119" s="14">
        <v>2</v>
      </c>
      <c r="P119" s="40" t="s">
        <v>562</v>
      </c>
      <c r="Q119" s="55">
        <v>0</v>
      </c>
      <c r="R119" s="31" t="s">
        <v>1357</v>
      </c>
      <c r="S119" s="32" t="s">
        <v>1358</v>
      </c>
      <c r="T119" s="179">
        <v>11</v>
      </c>
      <c r="U119" s="32" t="s">
        <v>671</v>
      </c>
      <c r="V119" s="29">
        <v>1615</v>
      </c>
      <c r="W119" s="8"/>
      <c r="X119" s="8"/>
      <c r="Y119" s="8"/>
      <c r="Z119" s="33" t="s">
        <v>1359</v>
      </c>
      <c r="AA119" s="7">
        <v>38289</v>
      </c>
      <c r="AB119" s="34" t="s">
        <v>1360</v>
      </c>
      <c r="AC119" s="18">
        <v>43215</v>
      </c>
      <c r="AD119" s="34"/>
      <c r="AE119" s="73"/>
      <c r="AF119" s="8"/>
      <c r="AG119" s="8"/>
      <c r="AH119" s="8"/>
      <c r="AI119" s="8"/>
      <c r="AJ119" s="8"/>
      <c r="AK119" s="8"/>
    </row>
    <row r="120" spans="1:37" ht="12.75">
      <c r="A120" s="11">
        <v>118</v>
      </c>
      <c r="B120" s="40" t="s">
        <v>21</v>
      </c>
      <c r="C120" s="40" t="s">
        <v>138</v>
      </c>
      <c r="D120" s="41">
        <v>44053</v>
      </c>
      <c r="E120" s="142">
        <v>6565</v>
      </c>
      <c r="F120" s="47" t="s">
        <v>131</v>
      </c>
      <c r="G120" s="28"/>
      <c r="H120" s="52">
        <v>107.88</v>
      </c>
      <c r="I120" s="4"/>
      <c r="J120" s="4">
        <v>162</v>
      </c>
      <c r="K120" s="4"/>
      <c r="L120" s="4">
        <v>11970861</v>
      </c>
      <c r="M120" s="52">
        <v>89781</v>
      </c>
      <c r="N120" s="29" t="s">
        <v>99</v>
      </c>
      <c r="O120" s="14">
        <v>2</v>
      </c>
      <c r="P120" s="40" t="s">
        <v>568</v>
      </c>
      <c r="Q120" s="55">
        <v>0</v>
      </c>
      <c r="R120" s="31" t="s">
        <v>1407</v>
      </c>
      <c r="S120" s="32" t="s">
        <v>1408</v>
      </c>
      <c r="T120" s="179">
        <v>24</v>
      </c>
      <c r="U120" s="32" t="s">
        <v>1409</v>
      </c>
      <c r="V120" s="29">
        <v>1651</v>
      </c>
      <c r="W120" s="8"/>
      <c r="X120" s="8"/>
      <c r="Y120" s="8"/>
      <c r="Z120" s="33"/>
      <c r="AA120" s="7"/>
      <c r="AB120" s="34"/>
      <c r="AC120" s="18"/>
      <c r="AD120" s="34"/>
      <c r="AE120" s="73"/>
      <c r="AF120" s="8"/>
      <c r="AG120" s="8"/>
      <c r="AH120" s="8"/>
      <c r="AI120" s="8"/>
      <c r="AJ120" s="8"/>
      <c r="AK120" s="8"/>
    </row>
    <row r="121" spans="1:37" ht="12.75">
      <c r="A121" s="11">
        <v>119</v>
      </c>
      <c r="B121" s="40" t="s">
        <v>21</v>
      </c>
      <c r="C121" s="40" t="s">
        <v>665</v>
      </c>
      <c r="D121" s="41">
        <v>44053</v>
      </c>
      <c r="E121" s="142">
        <v>1027</v>
      </c>
      <c r="F121" s="47" t="s">
        <v>1410</v>
      </c>
      <c r="G121" s="28"/>
      <c r="H121" s="52">
        <v>204</v>
      </c>
      <c r="I121" s="4"/>
      <c r="J121" s="4">
        <v>389</v>
      </c>
      <c r="K121" s="4"/>
      <c r="L121" s="4">
        <v>37397484</v>
      </c>
      <c r="M121" s="52">
        <v>560894</v>
      </c>
      <c r="N121" s="29" t="s">
        <v>1411</v>
      </c>
      <c r="O121" s="14">
        <v>1</v>
      </c>
      <c r="P121" s="40" t="s">
        <v>569</v>
      </c>
      <c r="Q121" s="55">
        <v>0</v>
      </c>
      <c r="R121" s="31" t="s">
        <v>1412</v>
      </c>
      <c r="S121" s="32" t="s">
        <v>1413</v>
      </c>
      <c r="T121" s="179">
        <v>10</v>
      </c>
      <c r="U121" s="32" t="s">
        <v>890</v>
      </c>
      <c r="V121" s="29">
        <v>315</v>
      </c>
      <c r="W121" s="8"/>
      <c r="X121" s="8"/>
      <c r="Y121" s="8"/>
      <c r="Z121" s="33"/>
      <c r="AA121" s="7"/>
      <c r="AB121" s="34"/>
      <c r="AC121" s="18"/>
      <c r="AD121" s="34"/>
      <c r="AE121" s="73"/>
      <c r="AF121" s="8"/>
      <c r="AG121" s="8"/>
      <c r="AH121" s="8"/>
      <c r="AI121" s="8"/>
      <c r="AJ121" s="8"/>
      <c r="AK121" s="8"/>
    </row>
    <row r="122" spans="1:37" ht="12.75">
      <c r="A122" s="11">
        <v>120</v>
      </c>
      <c r="B122" s="40" t="s">
        <v>100</v>
      </c>
      <c r="C122" s="40" t="s">
        <v>40</v>
      </c>
      <c r="D122" s="41">
        <v>44056</v>
      </c>
      <c r="E122" s="142">
        <v>6618</v>
      </c>
      <c r="F122" s="47" t="s">
        <v>1361</v>
      </c>
      <c r="G122" s="28"/>
      <c r="H122" s="52">
        <v>20699.75</v>
      </c>
      <c r="I122" s="4"/>
      <c r="J122" s="4">
        <v>4971</v>
      </c>
      <c r="K122" s="4"/>
      <c r="L122" s="4">
        <v>5380771447</v>
      </c>
      <c r="M122" s="52">
        <v>28249050</v>
      </c>
      <c r="N122" s="29" t="s">
        <v>99</v>
      </c>
      <c r="O122" s="14">
        <v>14</v>
      </c>
      <c r="P122" s="40" t="s">
        <v>1362</v>
      </c>
      <c r="Q122" s="55">
        <v>0</v>
      </c>
      <c r="R122" s="31" t="s">
        <v>1363</v>
      </c>
      <c r="S122" s="32" t="s">
        <v>1364</v>
      </c>
      <c r="T122" s="179">
        <v>37</v>
      </c>
      <c r="U122" s="32" t="s">
        <v>1365</v>
      </c>
      <c r="V122" s="29" t="s">
        <v>1366</v>
      </c>
      <c r="W122" s="8"/>
      <c r="X122" s="8"/>
      <c r="Y122" s="8"/>
      <c r="Z122" s="33" t="s">
        <v>1367</v>
      </c>
      <c r="AA122" s="7">
        <v>43706</v>
      </c>
      <c r="AB122" s="34"/>
      <c r="AC122" s="18"/>
      <c r="AD122" s="34"/>
      <c r="AE122" s="73"/>
      <c r="AF122" s="8"/>
      <c r="AG122" s="8"/>
      <c r="AH122" s="8"/>
      <c r="AI122" s="8"/>
      <c r="AJ122" s="8"/>
      <c r="AK122" s="8"/>
    </row>
    <row r="123" spans="1:37" ht="12.75">
      <c r="A123" s="11">
        <v>121</v>
      </c>
      <c r="B123" s="40" t="s">
        <v>49</v>
      </c>
      <c r="C123" s="40" t="s">
        <v>41</v>
      </c>
      <c r="D123" s="41">
        <v>44061</v>
      </c>
      <c r="E123" s="142">
        <v>1029</v>
      </c>
      <c r="F123" s="47" t="s">
        <v>1368</v>
      </c>
      <c r="G123" s="28"/>
      <c r="H123" s="52">
        <v>9.42</v>
      </c>
      <c r="I123" s="4"/>
      <c r="J123" s="4">
        <v>9.42</v>
      </c>
      <c r="K123" s="4"/>
      <c r="L123" s="4">
        <v>1014183</v>
      </c>
      <c r="M123" s="52">
        <v>10142</v>
      </c>
      <c r="N123" s="29" t="s">
        <v>154</v>
      </c>
      <c r="O123" s="14">
        <v>0</v>
      </c>
      <c r="P123" s="40" t="s">
        <v>662</v>
      </c>
      <c r="Q123" s="55">
        <v>0</v>
      </c>
      <c r="R123" s="31" t="s">
        <v>1369</v>
      </c>
      <c r="S123" s="32" t="s">
        <v>207</v>
      </c>
      <c r="T123" s="179">
        <v>8</v>
      </c>
      <c r="U123" s="32" t="s">
        <v>147</v>
      </c>
      <c r="V123" s="29" t="s">
        <v>1370</v>
      </c>
      <c r="W123" s="8"/>
      <c r="X123" s="8"/>
      <c r="Y123" s="8"/>
      <c r="Z123" s="33"/>
      <c r="AA123" s="7"/>
      <c r="AB123" s="34"/>
      <c r="AC123" s="18"/>
      <c r="AD123" s="34"/>
      <c r="AE123" s="73"/>
      <c r="AF123" s="8"/>
      <c r="AG123" s="8"/>
      <c r="AH123" s="8"/>
      <c r="AI123" s="8"/>
      <c r="AJ123" s="8"/>
      <c r="AK123" s="8"/>
    </row>
    <row r="124" spans="1:37" ht="12.75">
      <c r="A124" s="11">
        <v>122</v>
      </c>
      <c r="B124" s="40" t="s">
        <v>49</v>
      </c>
      <c r="C124" s="40" t="s">
        <v>41</v>
      </c>
      <c r="D124" s="41">
        <v>44061</v>
      </c>
      <c r="E124" s="142">
        <v>2767</v>
      </c>
      <c r="F124" s="47" t="s">
        <v>1371</v>
      </c>
      <c r="G124" s="28"/>
      <c r="H124" s="52">
        <v>0</v>
      </c>
      <c r="I124" s="4"/>
      <c r="J124" s="4">
        <v>623.67</v>
      </c>
      <c r="K124" s="4"/>
      <c r="L124" s="4">
        <v>1600000</v>
      </c>
      <c r="M124" s="52">
        <v>16000</v>
      </c>
      <c r="N124" s="29" t="s">
        <v>654</v>
      </c>
      <c r="O124" s="14">
        <v>1</v>
      </c>
      <c r="P124" s="40" t="s">
        <v>562</v>
      </c>
      <c r="Q124" s="55">
        <v>0</v>
      </c>
      <c r="R124" s="31" t="s">
        <v>1372</v>
      </c>
      <c r="S124" s="32" t="s">
        <v>1373</v>
      </c>
      <c r="T124" s="179">
        <v>12</v>
      </c>
      <c r="U124" s="32" t="s">
        <v>925</v>
      </c>
      <c r="V124" s="29" t="s">
        <v>1374</v>
      </c>
      <c r="W124" s="8"/>
      <c r="X124" s="8"/>
      <c r="Y124" s="8"/>
      <c r="Z124" s="33" t="s">
        <v>647</v>
      </c>
      <c r="AA124" s="7">
        <v>34407</v>
      </c>
      <c r="AB124" s="34" t="s">
        <v>552</v>
      </c>
      <c r="AC124" s="18">
        <v>34894</v>
      </c>
      <c r="AD124" s="34" t="s">
        <v>1375</v>
      </c>
      <c r="AE124" s="73">
        <v>36963</v>
      </c>
      <c r="AF124" s="8"/>
      <c r="AG124" s="8"/>
      <c r="AH124" s="8"/>
      <c r="AI124" s="8"/>
      <c r="AJ124" s="8"/>
      <c r="AK124" s="8"/>
    </row>
    <row r="125" spans="1:37" ht="12.75">
      <c r="A125" s="11">
        <v>123</v>
      </c>
      <c r="B125" s="40" t="s">
        <v>47</v>
      </c>
      <c r="C125" s="40" t="s">
        <v>43</v>
      </c>
      <c r="D125" s="41">
        <v>44062</v>
      </c>
      <c r="E125" s="142">
        <v>2862</v>
      </c>
      <c r="F125" s="47" t="s">
        <v>169</v>
      </c>
      <c r="G125" s="28"/>
      <c r="H125" s="52">
        <v>91.66</v>
      </c>
      <c r="I125" s="4"/>
      <c r="J125" s="4">
        <v>393</v>
      </c>
      <c r="K125" s="4"/>
      <c r="L125" s="4">
        <v>17610000</v>
      </c>
      <c r="M125" s="52">
        <v>428148</v>
      </c>
      <c r="N125" s="29" t="s">
        <v>99</v>
      </c>
      <c r="O125" s="14">
        <v>3</v>
      </c>
      <c r="P125" s="40" t="s">
        <v>568</v>
      </c>
      <c r="Q125" s="55">
        <v>0</v>
      </c>
      <c r="R125" s="31" t="s">
        <v>1376</v>
      </c>
      <c r="S125" s="32" t="s">
        <v>1377</v>
      </c>
      <c r="T125" s="179">
        <v>1</v>
      </c>
      <c r="U125" s="32" t="s">
        <v>1378</v>
      </c>
      <c r="V125" s="29">
        <v>4921</v>
      </c>
      <c r="W125" s="8"/>
      <c r="X125" s="8"/>
      <c r="Y125" s="8"/>
      <c r="Z125" s="33"/>
      <c r="AA125" s="7"/>
      <c r="AB125" s="34"/>
      <c r="AC125" s="18"/>
      <c r="AD125" s="34"/>
      <c r="AE125" s="73"/>
      <c r="AF125" s="8"/>
      <c r="AG125" s="8"/>
      <c r="AH125" s="8"/>
      <c r="AI125" s="8"/>
      <c r="AJ125" s="8"/>
      <c r="AK125" s="8"/>
    </row>
    <row r="126" spans="1:37" ht="12.75">
      <c r="A126" s="11">
        <v>124</v>
      </c>
      <c r="B126" s="40" t="s">
        <v>100</v>
      </c>
      <c r="C126" s="40" t="s">
        <v>40</v>
      </c>
      <c r="D126" s="41">
        <v>44063</v>
      </c>
      <c r="E126" s="142">
        <v>6535</v>
      </c>
      <c r="F126" s="47" t="s">
        <v>659</v>
      </c>
      <c r="G126" s="28"/>
      <c r="H126" s="52">
        <v>6344.44</v>
      </c>
      <c r="I126" s="4"/>
      <c r="J126" s="4">
        <v>2125.63</v>
      </c>
      <c r="K126" s="4"/>
      <c r="L126" s="4">
        <v>26185774</v>
      </c>
      <c r="M126" s="52">
        <v>142404</v>
      </c>
      <c r="N126" s="29" t="s">
        <v>99</v>
      </c>
      <c r="O126" s="14">
        <v>7</v>
      </c>
      <c r="P126" s="40" t="s">
        <v>1379</v>
      </c>
      <c r="Q126" s="55">
        <v>0</v>
      </c>
      <c r="R126" s="31" t="s">
        <v>1380</v>
      </c>
      <c r="S126" s="32" t="s">
        <v>1381</v>
      </c>
      <c r="T126" s="179">
        <v>31</v>
      </c>
      <c r="U126" s="32" t="s">
        <v>1382</v>
      </c>
      <c r="V126" s="29">
        <v>1928</v>
      </c>
      <c r="W126" s="8"/>
      <c r="X126" s="8"/>
      <c r="Y126" s="8"/>
      <c r="Z126" s="33" t="s">
        <v>1383</v>
      </c>
      <c r="AA126" s="7">
        <v>43404</v>
      </c>
      <c r="AB126" s="34"/>
      <c r="AC126" s="18"/>
      <c r="AD126" s="34"/>
      <c r="AE126" s="73"/>
      <c r="AF126" s="8"/>
      <c r="AG126" s="8"/>
      <c r="AH126" s="8"/>
      <c r="AI126" s="8"/>
      <c r="AJ126" s="8"/>
      <c r="AK126" s="8"/>
    </row>
    <row r="127" spans="1:37" ht="12.75">
      <c r="A127" s="11">
        <v>125</v>
      </c>
      <c r="B127" s="40" t="s">
        <v>100</v>
      </c>
      <c r="C127" s="40" t="s">
        <v>43</v>
      </c>
      <c r="D127" s="41">
        <v>44063</v>
      </c>
      <c r="E127" s="142">
        <v>655</v>
      </c>
      <c r="F127" s="47" t="s">
        <v>146</v>
      </c>
      <c r="G127" s="28"/>
      <c r="H127" s="52">
        <v>143</v>
      </c>
      <c r="I127" s="4"/>
      <c r="J127" s="4">
        <v>1145.2</v>
      </c>
      <c r="K127" s="4"/>
      <c r="L127" s="4">
        <v>10858993</v>
      </c>
      <c r="M127" s="52">
        <v>112819</v>
      </c>
      <c r="N127" s="29" t="s">
        <v>1384</v>
      </c>
      <c r="O127" s="14">
        <v>1</v>
      </c>
      <c r="P127" s="40" t="s">
        <v>562</v>
      </c>
      <c r="Q127" s="55">
        <v>0</v>
      </c>
      <c r="R127" s="31" t="s">
        <v>1385</v>
      </c>
      <c r="S127" s="32" t="s">
        <v>508</v>
      </c>
      <c r="T127" s="179">
        <v>6</v>
      </c>
      <c r="U127" s="32" t="s">
        <v>1040</v>
      </c>
      <c r="V127" s="29">
        <v>4312</v>
      </c>
      <c r="W127" s="8"/>
      <c r="X127" s="8"/>
      <c r="Y127" s="8"/>
      <c r="Z127" s="33" t="s">
        <v>1386</v>
      </c>
      <c r="AA127" s="7">
        <v>37022</v>
      </c>
      <c r="AB127" s="34" t="s">
        <v>1387</v>
      </c>
      <c r="AC127" s="18">
        <v>16724</v>
      </c>
      <c r="AD127" s="34" t="s">
        <v>1388</v>
      </c>
      <c r="AE127" s="73">
        <v>31030</v>
      </c>
      <c r="AF127" s="34" t="s">
        <v>1389</v>
      </c>
      <c r="AG127" s="18">
        <v>31806</v>
      </c>
      <c r="AH127" s="34" t="s">
        <v>1390</v>
      </c>
      <c r="AI127" s="18">
        <v>28228</v>
      </c>
      <c r="AJ127" s="34" t="s">
        <v>1386</v>
      </c>
      <c r="AK127" s="18">
        <v>37022</v>
      </c>
    </row>
    <row r="128" spans="1:37" ht="12.75">
      <c r="A128" s="11">
        <v>126</v>
      </c>
      <c r="B128" s="40" t="s">
        <v>21</v>
      </c>
      <c r="C128" s="40" t="s">
        <v>138</v>
      </c>
      <c r="D128" s="41">
        <v>44063</v>
      </c>
      <c r="E128" s="142">
        <v>5966</v>
      </c>
      <c r="F128" s="47" t="s">
        <v>134</v>
      </c>
      <c r="G128" s="28"/>
      <c r="H128" s="52">
        <v>74.51</v>
      </c>
      <c r="I128" s="4"/>
      <c r="J128" s="4">
        <v>200</v>
      </c>
      <c r="K128" s="4"/>
      <c r="L128" s="4">
        <v>11085966</v>
      </c>
      <c r="M128" s="52">
        <v>166290</v>
      </c>
      <c r="N128" s="29" t="s">
        <v>99</v>
      </c>
      <c r="O128" s="14">
        <v>2</v>
      </c>
      <c r="P128" s="40" t="s">
        <v>568</v>
      </c>
      <c r="Q128" s="55">
        <v>0</v>
      </c>
      <c r="R128" s="31" t="s">
        <v>1414</v>
      </c>
      <c r="S128" s="32" t="s">
        <v>1415</v>
      </c>
      <c r="T128" s="179">
        <v>23</v>
      </c>
      <c r="U128" s="32" t="s">
        <v>1416</v>
      </c>
      <c r="V128" s="29">
        <v>5011</v>
      </c>
      <c r="W128" s="8"/>
      <c r="X128" s="8"/>
      <c r="Y128" s="8"/>
      <c r="Z128" s="33"/>
      <c r="AA128" s="7"/>
      <c r="AB128" s="34"/>
      <c r="AC128" s="18"/>
      <c r="AD128" s="34"/>
      <c r="AE128" s="73"/>
      <c r="AF128" s="8"/>
      <c r="AG128" s="8"/>
      <c r="AH128" s="8"/>
      <c r="AI128" s="8"/>
      <c r="AJ128" s="8"/>
      <c r="AK128" s="8"/>
    </row>
    <row r="129" spans="1:37" ht="12.75">
      <c r="A129" s="11">
        <v>127</v>
      </c>
      <c r="B129" s="40" t="s">
        <v>47</v>
      </c>
      <c r="C129" s="40" t="s">
        <v>40</v>
      </c>
      <c r="D129" s="41">
        <v>44064</v>
      </c>
      <c r="E129" s="142">
        <v>6501</v>
      </c>
      <c r="F129" s="47" t="s">
        <v>1032</v>
      </c>
      <c r="G129" s="28" t="s">
        <v>101</v>
      </c>
      <c r="H129" s="52">
        <v>101498.93</v>
      </c>
      <c r="I129" s="4"/>
      <c r="J129" s="4">
        <v>13889.361</v>
      </c>
      <c r="K129" s="4"/>
      <c r="L129" s="4">
        <v>14417278524</v>
      </c>
      <c r="M129" s="52">
        <f>333906977-100172093</f>
        <v>233734884</v>
      </c>
      <c r="N129" s="29" t="s">
        <v>613</v>
      </c>
      <c r="O129" s="198" t="s">
        <v>1391</v>
      </c>
      <c r="P129" s="40" t="s">
        <v>1392</v>
      </c>
      <c r="Q129" s="55">
        <v>0</v>
      </c>
      <c r="R129" s="31" t="s">
        <v>1393</v>
      </c>
      <c r="S129" s="32" t="s">
        <v>1394</v>
      </c>
      <c r="T129" s="179">
        <v>37</v>
      </c>
      <c r="U129" s="32" t="s">
        <v>925</v>
      </c>
      <c r="V129" s="29">
        <v>2362</v>
      </c>
      <c r="W129" s="8"/>
      <c r="X129" s="8"/>
      <c r="Y129" s="8"/>
      <c r="Z129" s="33"/>
      <c r="AA129" s="7"/>
      <c r="AB129" s="34"/>
      <c r="AC129" s="18"/>
      <c r="AD129" s="34"/>
      <c r="AE129" s="73"/>
      <c r="AF129" s="8"/>
      <c r="AG129" s="8"/>
      <c r="AH129" s="8"/>
      <c r="AI129" s="8"/>
      <c r="AJ129" s="8"/>
      <c r="AK129" s="8"/>
    </row>
    <row r="130" spans="1:37" ht="12.75">
      <c r="A130" s="11">
        <v>128</v>
      </c>
      <c r="B130" s="40" t="s">
        <v>47</v>
      </c>
      <c r="C130" s="40" t="s">
        <v>40</v>
      </c>
      <c r="D130" s="41">
        <v>44067</v>
      </c>
      <c r="E130" s="142">
        <v>6532</v>
      </c>
      <c r="F130" s="47" t="s">
        <v>1395</v>
      </c>
      <c r="G130" s="28" t="s">
        <v>101</v>
      </c>
      <c r="H130" s="52">
        <v>8369.66</v>
      </c>
      <c r="I130" s="4"/>
      <c r="J130" s="4">
        <v>2138</v>
      </c>
      <c r="K130" s="4"/>
      <c r="L130" s="4">
        <v>2121794133</v>
      </c>
      <c r="M130" s="52">
        <f>30812269-9243681</f>
        <v>21568588</v>
      </c>
      <c r="N130" s="29" t="s">
        <v>613</v>
      </c>
      <c r="O130" s="14">
        <v>7</v>
      </c>
      <c r="P130" s="40" t="s">
        <v>1396</v>
      </c>
      <c r="Q130" s="55">
        <v>0</v>
      </c>
      <c r="R130" s="31" t="s">
        <v>1397</v>
      </c>
      <c r="S130" s="32" t="s">
        <v>1398</v>
      </c>
      <c r="T130" s="179">
        <v>31</v>
      </c>
      <c r="U130" s="32" t="s">
        <v>1399</v>
      </c>
      <c r="V130" s="29" t="s">
        <v>1400</v>
      </c>
      <c r="W130" s="8"/>
      <c r="X130" s="8"/>
      <c r="Y130" s="8"/>
      <c r="Z130" s="33"/>
      <c r="AA130" s="7"/>
      <c r="AB130" s="34"/>
      <c r="AC130" s="18"/>
      <c r="AD130" s="34"/>
      <c r="AE130" s="73"/>
      <c r="AF130" s="8"/>
      <c r="AG130" s="8"/>
      <c r="AH130" s="8"/>
      <c r="AI130" s="8"/>
      <c r="AJ130" s="8"/>
      <c r="AK130" s="8"/>
    </row>
    <row r="131" spans="1:37" ht="12.75">
      <c r="A131" s="11">
        <v>129</v>
      </c>
      <c r="B131" s="40" t="s">
        <v>21</v>
      </c>
      <c r="C131" s="40" t="s">
        <v>138</v>
      </c>
      <c r="D131" s="41">
        <v>44069</v>
      </c>
      <c r="E131" s="142">
        <v>5669</v>
      </c>
      <c r="F131" s="47" t="s">
        <v>1417</v>
      </c>
      <c r="G131" s="28"/>
      <c r="H131" s="52">
        <v>53.97</v>
      </c>
      <c r="I131" s="4"/>
      <c r="J131" s="4">
        <v>225.75</v>
      </c>
      <c r="K131" s="4"/>
      <c r="L131" s="4">
        <v>9848176</v>
      </c>
      <c r="M131" s="52">
        <v>147723</v>
      </c>
      <c r="N131" s="29" t="s">
        <v>99</v>
      </c>
      <c r="O131" s="14">
        <v>2</v>
      </c>
      <c r="P131" s="40" t="s">
        <v>568</v>
      </c>
      <c r="Q131" s="55">
        <v>0</v>
      </c>
      <c r="R131" s="31" t="s">
        <v>1418</v>
      </c>
      <c r="S131" s="32" t="s">
        <v>1419</v>
      </c>
      <c r="T131" s="179">
        <v>23</v>
      </c>
      <c r="U131" s="32" t="s">
        <v>1420</v>
      </c>
      <c r="V131" s="29">
        <v>719</v>
      </c>
      <c r="W131" s="8"/>
      <c r="X131" s="8"/>
      <c r="Y131" s="8"/>
      <c r="Z131" s="33"/>
      <c r="AA131" s="7"/>
      <c r="AB131" s="34"/>
      <c r="AC131" s="18"/>
      <c r="AD131" s="34"/>
      <c r="AE131" s="73"/>
      <c r="AF131" s="8"/>
      <c r="AG131" s="8"/>
      <c r="AH131" s="8"/>
      <c r="AI131" s="8"/>
      <c r="AJ131" s="8"/>
      <c r="AK131" s="8"/>
    </row>
    <row r="132" spans="1:37" ht="12.75">
      <c r="A132" s="11">
        <v>130</v>
      </c>
      <c r="B132" s="40" t="s">
        <v>21</v>
      </c>
      <c r="C132" s="40" t="s">
        <v>138</v>
      </c>
      <c r="D132" s="41">
        <v>44075</v>
      </c>
      <c r="E132" s="142">
        <v>5760</v>
      </c>
      <c r="F132" s="47" t="s">
        <v>1051</v>
      </c>
      <c r="G132" s="28"/>
      <c r="H132" s="52">
        <v>44</v>
      </c>
      <c r="I132" s="4"/>
      <c r="J132" s="4">
        <v>200</v>
      </c>
      <c r="K132" s="4"/>
      <c r="L132" s="4">
        <v>8026450</v>
      </c>
      <c r="M132" s="52">
        <v>120396</v>
      </c>
      <c r="N132" s="29" t="s">
        <v>99</v>
      </c>
      <c r="O132" s="14">
        <v>1</v>
      </c>
      <c r="P132" s="40" t="s">
        <v>568</v>
      </c>
      <c r="Q132" s="55">
        <v>0</v>
      </c>
      <c r="R132" s="31" t="s">
        <v>1474</v>
      </c>
      <c r="S132" s="32" t="s">
        <v>498</v>
      </c>
      <c r="T132" s="179">
        <v>23</v>
      </c>
      <c r="U132" s="32" t="s">
        <v>1475</v>
      </c>
      <c r="V132" s="29">
        <v>4563</v>
      </c>
      <c r="W132" s="8"/>
      <c r="X132" s="8"/>
      <c r="Y132" s="8"/>
      <c r="Z132" s="33"/>
      <c r="AA132" s="7"/>
      <c r="AB132" s="34"/>
      <c r="AC132" s="18"/>
      <c r="AD132" s="34"/>
      <c r="AE132" s="73"/>
      <c r="AF132" s="8"/>
      <c r="AG132" s="8"/>
      <c r="AH132" s="8"/>
      <c r="AI132" s="8"/>
      <c r="AJ132" s="8"/>
      <c r="AK132" s="8"/>
    </row>
    <row r="133" spans="1:37" ht="12.75">
      <c r="A133" s="11">
        <v>131</v>
      </c>
      <c r="B133" s="40" t="s">
        <v>100</v>
      </c>
      <c r="C133" s="40" t="s">
        <v>40</v>
      </c>
      <c r="D133" s="41">
        <v>44076</v>
      </c>
      <c r="E133" s="142">
        <v>5158</v>
      </c>
      <c r="F133" s="47" t="s">
        <v>620</v>
      </c>
      <c r="G133" s="28"/>
      <c r="H133" s="52">
        <v>1140.8</v>
      </c>
      <c r="I133" s="4"/>
      <c r="J133" s="4">
        <v>700.7</v>
      </c>
      <c r="K133" s="4"/>
      <c r="L133" s="4">
        <v>8000000</v>
      </c>
      <c r="M133" s="52">
        <v>80000</v>
      </c>
      <c r="N133" s="29" t="s">
        <v>99</v>
      </c>
      <c r="O133" s="14">
        <v>3</v>
      </c>
      <c r="P133" s="40" t="s">
        <v>1476</v>
      </c>
      <c r="Q133" s="55">
        <v>0</v>
      </c>
      <c r="R133" s="31" t="s">
        <v>1477</v>
      </c>
      <c r="S133" s="32" t="s">
        <v>1381</v>
      </c>
      <c r="T133" s="179">
        <v>20</v>
      </c>
      <c r="U133" s="32" t="s">
        <v>185</v>
      </c>
      <c r="V133" s="29">
        <v>487</v>
      </c>
      <c r="W133" s="8"/>
      <c r="X133" s="8"/>
      <c r="Y133" s="8"/>
      <c r="Z133" s="33" t="s">
        <v>1478</v>
      </c>
      <c r="AA133" s="7">
        <v>43328</v>
      </c>
      <c r="AB133" s="34"/>
      <c r="AC133" s="18"/>
      <c r="AD133" s="34"/>
      <c r="AE133" s="73"/>
      <c r="AF133" s="8"/>
      <c r="AG133" s="8"/>
      <c r="AH133" s="8"/>
      <c r="AI133" s="8"/>
      <c r="AJ133" s="8"/>
      <c r="AK133" s="8"/>
    </row>
    <row r="134" spans="1:37" ht="12.75">
      <c r="A134" s="11">
        <v>132</v>
      </c>
      <c r="B134" s="40" t="s">
        <v>100</v>
      </c>
      <c r="C134" s="40" t="s">
        <v>40</v>
      </c>
      <c r="D134" s="41">
        <v>44081</v>
      </c>
      <c r="E134" s="142">
        <v>3383</v>
      </c>
      <c r="F134" s="47" t="s">
        <v>146</v>
      </c>
      <c r="G134" s="28"/>
      <c r="H134" s="52">
        <v>17207.2</v>
      </c>
      <c r="I134" s="4"/>
      <c r="J134" s="4">
        <v>2661.1</v>
      </c>
      <c r="K134" s="4"/>
      <c r="L134" s="4">
        <v>230357187</v>
      </c>
      <c r="M134" s="52">
        <v>1779207</v>
      </c>
      <c r="N134" s="29" t="s">
        <v>99</v>
      </c>
      <c r="O134" s="14">
        <v>15</v>
      </c>
      <c r="P134" s="40" t="s">
        <v>1317</v>
      </c>
      <c r="Q134" s="55">
        <v>0</v>
      </c>
      <c r="R134" s="31" t="s">
        <v>1479</v>
      </c>
      <c r="S134" s="32" t="s">
        <v>1480</v>
      </c>
      <c r="T134" s="179">
        <v>36</v>
      </c>
      <c r="U134" s="32" t="s">
        <v>925</v>
      </c>
      <c r="V134" s="29">
        <v>1796</v>
      </c>
      <c r="W134" s="8"/>
      <c r="X134" s="8"/>
      <c r="Y134" s="8"/>
      <c r="Z134" s="33" t="s">
        <v>1481</v>
      </c>
      <c r="AA134" s="7">
        <v>43734</v>
      </c>
      <c r="AB134" s="34"/>
      <c r="AC134" s="18"/>
      <c r="AD134" s="34"/>
      <c r="AE134" s="73"/>
      <c r="AF134" s="8"/>
      <c r="AG134" s="8"/>
      <c r="AH134" s="8"/>
      <c r="AI134" s="8"/>
      <c r="AJ134" s="8"/>
      <c r="AK134" s="8"/>
    </row>
    <row r="135" spans="1:37" ht="12.75">
      <c r="A135" s="11">
        <v>133</v>
      </c>
      <c r="B135" s="40" t="s">
        <v>47</v>
      </c>
      <c r="C135" s="40" t="s">
        <v>40</v>
      </c>
      <c r="D135" s="41">
        <v>44081</v>
      </c>
      <c r="E135" s="142">
        <v>6512</v>
      </c>
      <c r="F135" s="47" t="s">
        <v>118</v>
      </c>
      <c r="G135" s="28" t="s">
        <v>101</v>
      </c>
      <c r="H135" s="52">
        <v>10763.79</v>
      </c>
      <c r="I135" s="4"/>
      <c r="J135" s="4">
        <v>2272</v>
      </c>
      <c r="K135" s="4"/>
      <c r="L135" s="4">
        <v>2682944572</v>
      </c>
      <c r="M135" s="52">
        <f>37814194-11344258-72242-650287</f>
        <v>25747407</v>
      </c>
      <c r="N135" s="29" t="s">
        <v>99</v>
      </c>
      <c r="O135" s="14">
        <v>11</v>
      </c>
      <c r="P135" s="40" t="s">
        <v>1482</v>
      </c>
      <c r="Q135" s="55">
        <v>0</v>
      </c>
      <c r="R135" s="31" t="s">
        <v>1483</v>
      </c>
      <c r="S135" s="32" t="s">
        <v>1484</v>
      </c>
      <c r="T135" s="179">
        <v>37</v>
      </c>
      <c r="U135" s="32" t="s">
        <v>781</v>
      </c>
      <c r="V135" s="29">
        <v>1751</v>
      </c>
      <c r="W135" s="8"/>
      <c r="X135" s="8"/>
      <c r="Y135" s="8"/>
      <c r="Z135" s="33"/>
      <c r="AA135" s="7"/>
      <c r="AB135" s="34"/>
      <c r="AC135" s="18"/>
      <c r="AD135" s="34"/>
      <c r="AE135" s="73"/>
      <c r="AF135" s="8"/>
      <c r="AG135" s="8"/>
      <c r="AH135" s="8"/>
      <c r="AI135" s="8"/>
      <c r="AJ135" s="8"/>
      <c r="AK135" s="8"/>
    </row>
    <row r="136" spans="1:37" ht="12.75">
      <c r="A136" s="11">
        <v>134</v>
      </c>
      <c r="B136" s="40" t="s">
        <v>47</v>
      </c>
      <c r="C136" s="40" t="s">
        <v>40</v>
      </c>
      <c r="D136" s="41">
        <v>44081</v>
      </c>
      <c r="E136" s="142">
        <v>471</v>
      </c>
      <c r="F136" s="47" t="s">
        <v>1485</v>
      </c>
      <c r="G136" s="28" t="s">
        <v>101</v>
      </c>
      <c r="H136" s="52">
        <v>98663.5</v>
      </c>
      <c r="I136" s="4"/>
      <c r="J136" s="4">
        <v>131656</v>
      </c>
      <c r="K136" s="4"/>
      <c r="L136" s="4">
        <v>24589005830</v>
      </c>
      <c r="M136" s="52">
        <f>340361979-102108594-4038016-33152349</f>
        <v>201063020</v>
      </c>
      <c r="N136" s="29" t="s">
        <v>99</v>
      </c>
      <c r="O136" s="198" t="s">
        <v>1486</v>
      </c>
      <c r="P136" s="40" t="s">
        <v>1487</v>
      </c>
      <c r="Q136" s="55">
        <v>0</v>
      </c>
      <c r="R136" s="31" t="s">
        <v>1488</v>
      </c>
      <c r="S136" s="32" t="s">
        <v>1489</v>
      </c>
      <c r="T136" s="179">
        <v>5</v>
      </c>
      <c r="U136" s="32" t="s">
        <v>678</v>
      </c>
      <c r="V136" s="29">
        <v>318</v>
      </c>
      <c r="W136" s="8"/>
      <c r="X136" s="8"/>
      <c r="Y136" s="8"/>
      <c r="Z136" s="33"/>
      <c r="AA136" s="7"/>
      <c r="AB136" s="34"/>
      <c r="AC136" s="18"/>
      <c r="AD136" s="34"/>
      <c r="AE136" s="73"/>
      <c r="AF136" s="8"/>
      <c r="AG136" s="8"/>
      <c r="AH136" s="8"/>
      <c r="AI136" s="8"/>
      <c r="AJ136" s="8"/>
      <c r="AK136" s="8"/>
    </row>
    <row r="137" spans="1:37" ht="12.75">
      <c r="A137" s="11">
        <v>135</v>
      </c>
      <c r="B137" s="40" t="s">
        <v>49</v>
      </c>
      <c r="C137" s="40" t="s">
        <v>50</v>
      </c>
      <c r="D137" s="41">
        <v>44081</v>
      </c>
      <c r="E137" s="142">
        <v>3929</v>
      </c>
      <c r="F137" s="47" t="s">
        <v>1490</v>
      </c>
      <c r="G137" s="28"/>
      <c r="H137" s="52">
        <v>23.42</v>
      </c>
      <c r="I137" s="4"/>
      <c r="J137" s="4">
        <v>228.75</v>
      </c>
      <c r="K137" s="4"/>
      <c r="L137" s="4">
        <v>18132161</v>
      </c>
      <c r="M137" s="52">
        <f>202982-60895</f>
        <v>142087</v>
      </c>
      <c r="N137" s="29" t="s">
        <v>1147</v>
      </c>
      <c r="O137" s="14">
        <v>2</v>
      </c>
      <c r="P137" s="40" t="s">
        <v>1491</v>
      </c>
      <c r="Q137" s="55">
        <v>0</v>
      </c>
      <c r="R137" s="31" t="s">
        <v>1492</v>
      </c>
      <c r="S137" s="32" t="s">
        <v>1493</v>
      </c>
      <c r="T137" s="179">
        <v>16</v>
      </c>
      <c r="U137" s="32" t="s">
        <v>1494</v>
      </c>
      <c r="V137" s="29">
        <v>25</v>
      </c>
      <c r="W137" s="8"/>
      <c r="X137" s="8"/>
      <c r="Y137" s="8"/>
      <c r="Z137" s="33" t="s">
        <v>1495</v>
      </c>
      <c r="AA137" s="7">
        <v>16341</v>
      </c>
      <c r="AB137" s="34" t="s">
        <v>117</v>
      </c>
      <c r="AC137" s="18">
        <v>16587</v>
      </c>
      <c r="AD137" s="34"/>
      <c r="AE137" s="73"/>
      <c r="AF137" s="8"/>
      <c r="AG137" s="8"/>
      <c r="AH137" s="8"/>
      <c r="AI137" s="8"/>
      <c r="AJ137" s="8"/>
      <c r="AK137" s="8"/>
    </row>
    <row r="138" spans="1:37" ht="12.75">
      <c r="A138" s="11">
        <v>136</v>
      </c>
      <c r="B138" s="40" t="s">
        <v>49</v>
      </c>
      <c r="C138" s="40" t="s">
        <v>41</v>
      </c>
      <c r="D138" s="41">
        <v>44081</v>
      </c>
      <c r="E138" s="142">
        <v>6723</v>
      </c>
      <c r="F138" s="47" t="s">
        <v>701</v>
      </c>
      <c r="G138" s="28"/>
      <c r="H138" s="52">
        <v>0</v>
      </c>
      <c r="I138" s="4"/>
      <c r="J138" s="4"/>
      <c r="K138" s="4"/>
      <c r="L138" s="4">
        <v>32914421</v>
      </c>
      <c r="M138" s="52">
        <v>131168</v>
      </c>
      <c r="N138" s="29" t="s">
        <v>1496</v>
      </c>
      <c r="O138" s="14">
        <v>1</v>
      </c>
      <c r="P138" s="40" t="s">
        <v>568</v>
      </c>
      <c r="Q138" s="55">
        <v>0</v>
      </c>
      <c r="R138" s="31" t="s">
        <v>1497</v>
      </c>
      <c r="S138" s="32" t="s">
        <v>755</v>
      </c>
      <c r="T138" s="179">
        <v>31</v>
      </c>
      <c r="U138" s="32" t="s">
        <v>160</v>
      </c>
      <c r="V138" s="29">
        <v>2350</v>
      </c>
      <c r="W138" s="8"/>
      <c r="X138" s="8"/>
      <c r="Y138" s="8"/>
      <c r="Z138" s="33" t="s">
        <v>1498</v>
      </c>
      <c r="AA138" s="7">
        <v>38282</v>
      </c>
      <c r="AB138" s="34"/>
      <c r="AC138" s="18"/>
      <c r="AD138" s="34"/>
      <c r="AE138" s="73"/>
      <c r="AF138" s="8"/>
      <c r="AG138" s="8"/>
      <c r="AH138" s="8"/>
      <c r="AI138" s="8"/>
      <c r="AJ138" s="8"/>
      <c r="AK138" s="8"/>
    </row>
    <row r="139" spans="1:37" ht="12.75">
      <c r="A139" s="11">
        <v>137</v>
      </c>
      <c r="B139" s="40" t="s">
        <v>49</v>
      </c>
      <c r="C139" s="40" t="s">
        <v>41</v>
      </c>
      <c r="D139" s="41">
        <v>44082</v>
      </c>
      <c r="E139" s="142">
        <v>1205</v>
      </c>
      <c r="F139" s="47" t="s">
        <v>1499</v>
      </c>
      <c r="G139" s="28"/>
      <c r="H139" s="52">
        <v>0.78</v>
      </c>
      <c r="I139" s="4"/>
      <c r="J139" s="4">
        <v>632.42</v>
      </c>
      <c r="K139" s="4"/>
      <c r="L139" s="4">
        <v>758000</v>
      </c>
      <c r="M139" s="52">
        <v>7580</v>
      </c>
      <c r="N139" s="29" t="s">
        <v>154</v>
      </c>
      <c r="O139" s="14">
        <v>0</v>
      </c>
      <c r="P139" s="40" t="s">
        <v>662</v>
      </c>
      <c r="Q139" s="55">
        <v>0</v>
      </c>
      <c r="R139" s="31" t="s">
        <v>1500</v>
      </c>
      <c r="S139" s="32" t="s">
        <v>1501</v>
      </c>
      <c r="T139" s="179">
        <v>11</v>
      </c>
      <c r="U139" s="32" t="s">
        <v>671</v>
      </c>
      <c r="V139" s="29">
        <v>1636</v>
      </c>
      <c r="W139" s="8"/>
      <c r="X139" s="8"/>
      <c r="Y139" s="8"/>
      <c r="Z139" s="33"/>
      <c r="AA139" s="7"/>
      <c r="AB139" s="34"/>
      <c r="AC139" s="18"/>
      <c r="AD139" s="34"/>
      <c r="AE139" s="73"/>
      <c r="AF139" s="8"/>
      <c r="AG139" s="8"/>
      <c r="AH139" s="8"/>
      <c r="AI139" s="8"/>
      <c r="AJ139" s="8"/>
      <c r="AK139" s="8"/>
    </row>
    <row r="140" spans="1:37" ht="12.75">
      <c r="A140" s="11">
        <v>138</v>
      </c>
      <c r="B140" s="40" t="s">
        <v>47</v>
      </c>
      <c r="C140" s="40" t="s">
        <v>40</v>
      </c>
      <c r="D140" s="41">
        <v>44082</v>
      </c>
      <c r="E140" s="142">
        <v>6601</v>
      </c>
      <c r="F140" s="47" t="s">
        <v>1502</v>
      </c>
      <c r="G140" s="28" t="s">
        <v>101</v>
      </c>
      <c r="H140" s="52">
        <v>22748.67</v>
      </c>
      <c r="I140" s="4"/>
      <c r="J140" s="4">
        <v>4065</v>
      </c>
      <c r="K140" s="4"/>
      <c r="L140" s="4">
        <v>5835020640</v>
      </c>
      <c r="M140" s="52">
        <f>86289849-25886955-708830-7260596</f>
        <v>52433468</v>
      </c>
      <c r="N140" s="29" t="s">
        <v>99</v>
      </c>
      <c r="O140" s="204" t="s">
        <v>1503</v>
      </c>
      <c r="P140" s="40" t="s">
        <v>1504</v>
      </c>
      <c r="Q140" s="55">
        <v>0</v>
      </c>
      <c r="R140" s="31" t="s">
        <v>217</v>
      </c>
      <c r="S140" s="32" t="s">
        <v>1505</v>
      </c>
      <c r="T140" s="179">
        <v>37</v>
      </c>
      <c r="U140" s="32" t="s">
        <v>144</v>
      </c>
      <c r="V140" s="29">
        <v>1145</v>
      </c>
      <c r="W140" s="8"/>
      <c r="X140" s="8"/>
      <c r="Y140" s="8"/>
      <c r="Z140" s="33"/>
      <c r="AA140" s="7"/>
      <c r="AB140" s="34"/>
      <c r="AC140" s="18"/>
      <c r="AD140" s="34"/>
      <c r="AE140" s="73"/>
      <c r="AF140" s="8"/>
      <c r="AG140" s="8"/>
      <c r="AH140" s="8"/>
      <c r="AI140" s="8"/>
      <c r="AJ140" s="8"/>
      <c r="AK140" s="8"/>
    </row>
    <row r="141" spans="1:37" ht="12.75">
      <c r="A141" s="11">
        <v>139</v>
      </c>
      <c r="B141" s="40" t="s">
        <v>49</v>
      </c>
      <c r="C141" s="40" t="s">
        <v>50</v>
      </c>
      <c r="D141" s="41">
        <v>44082</v>
      </c>
      <c r="E141" s="142">
        <v>827</v>
      </c>
      <c r="F141" s="47" t="s">
        <v>118</v>
      </c>
      <c r="G141" s="28"/>
      <c r="H141" s="52">
        <v>-86.69</v>
      </c>
      <c r="I141" s="4"/>
      <c r="J141" s="4"/>
      <c r="K141" s="4"/>
      <c r="L141" s="4">
        <v>4150000</v>
      </c>
      <c r="M141" s="52">
        <v>4150</v>
      </c>
      <c r="N141" s="29" t="s">
        <v>621</v>
      </c>
      <c r="O141" s="14">
        <v>1</v>
      </c>
      <c r="P141" s="40" t="s">
        <v>569</v>
      </c>
      <c r="Q141" s="55">
        <v>0</v>
      </c>
      <c r="R141" s="31" t="s">
        <v>1506</v>
      </c>
      <c r="S141" s="32" t="s">
        <v>1507</v>
      </c>
      <c r="T141" s="179">
        <v>9</v>
      </c>
      <c r="U141" s="32" t="s">
        <v>1508</v>
      </c>
      <c r="V141" s="29">
        <v>2371</v>
      </c>
      <c r="W141" s="8"/>
      <c r="X141" s="8"/>
      <c r="Y141" s="8"/>
      <c r="Z141" s="33" t="s">
        <v>1509</v>
      </c>
      <c r="AA141" s="7">
        <v>16491</v>
      </c>
      <c r="AB141" s="34" t="s">
        <v>1510</v>
      </c>
      <c r="AC141" s="18">
        <v>33983</v>
      </c>
      <c r="AD141" s="34" t="s">
        <v>1511</v>
      </c>
      <c r="AE141" s="73">
        <v>44114</v>
      </c>
      <c r="AF141" s="34" t="s">
        <v>117</v>
      </c>
      <c r="AG141" s="18">
        <v>16873</v>
      </c>
      <c r="AH141" s="34" t="s">
        <v>1512</v>
      </c>
      <c r="AI141" s="18">
        <v>34003</v>
      </c>
      <c r="AJ141" s="34" t="s">
        <v>1513</v>
      </c>
      <c r="AK141" s="18">
        <v>36809</v>
      </c>
    </row>
    <row r="142" spans="1:37" ht="12.75">
      <c r="A142" s="11">
        <v>140</v>
      </c>
      <c r="B142" s="40" t="s">
        <v>100</v>
      </c>
      <c r="C142" s="40" t="s">
        <v>40</v>
      </c>
      <c r="D142" s="41">
        <v>44082</v>
      </c>
      <c r="E142" s="142">
        <v>40</v>
      </c>
      <c r="F142" s="47" t="s">
        <v>1514</v>
      </c>
      <c r="G142" s="28" t="s">
        <v>101</v>
      </c>
      <c r="H142" s="52">
        <v>21686.4</v>
      </c>
      <c r="I142" s="4"/>
      <c r="J142" s="4">
        <v>2212.3</v>
      </c>
      <c r="K142" s="4"/>
      <c r="L142" s="4">
        <v>343927019</v>
      </c>
      <c r="M142" s="52">
        <v>2122372</v>
      </c>
      <c r="N142" s="29" t="s">
        <v>99</v>
      </c>
      <c r="O142" s="14">
        <v>18</v>
      </c>
      <c r="P142" s="40" t="s">
        <v>1515</v>
      </c>
      <c r="Q142" s="55">
        <v>0</v>
      </c>
      <c r="R142" s="31" t="s">
        <v>1516</v>
      </c>
      <c r="S142" s="32" t="s">
        <v>1517</v>
      </c>
      <c r="T142" s="179">
        <v>7</v>
      </c>
      <c r="U142" s="32" t="s">
        <v>716</v>
      </c>
      <c r="V142" s="29">
        <v>3360</v>
      </c>
      <c r="W142" s="8"/>
      <c r="X142" s="8"/>
      <c r="Y142" s="8"/>
      <c r="Z142" s="33" t="s">
        <v>1518</v>
      </c>
      <c r="AA142" s="7">
        <v>42902</v>
      </c>
      <c r="AB142" s="34"/>
      <c r="AC142" s="18"/>
      <c r="AD142" s="34"/>
      <c r="AE142" s="73"/>
      <c r="AF142" s="8"/>
      <c r="AG142" s="8"/>
      <c r="AH142" s="8"/>
      <c r="AI142" s="8"/>
      <c r="AJ142" s="8"/>
      <c r="AK142" s="8"/>
    </row>
    <row r="143" spans="1:37" ht="12.75">
      <c r="A143" s="11">
        <v>141</v>
      </c>
      <c r="B143" s="40" t="s">
        <v>47</v>
      </c>
      <c r="C143" s="40" t="s">
        <v>40</v>
      </c>
      <c r="D143" s="41">
        <v>44088</v>
      </c>
      <c r="E143" s="142">
        <v>738</v>
      </c>
      <c r="F143" s="47" t="s">
        <v>1519</v>
      </c>
      <c r="G143" s="28" t="s">
        <v>101</v>
      </c>
      <c r="H143" s="52">
        <v>6117.72</v>
      </c>
      <c r="I143" s="4"/>
      <c r="J143" s="4">
        <v>1794.6</v>
      </c>
      <c r="K143" s="4"/>
      <c r="L143" s="4">
        <v>1560443277</v>
      </c>
      <c r="M143" s="52">
        <f>23406649-7021995-224832-1991846</f>
        <v>14167976</v>
      </c>
      <c r="N143" s="29" t="s">
        <v>99</v>
      </c>
      <c r="O143" s="14">
        <v>5</v>
      </c>
      <c r="P143" s="40" t="s">
        <v>1520</v>
      </c>
      <c r="Q143" s="55">
        <v>0</v>
      </c>
      <c r="R143" s="31" t="s">
        <v>1521</v>
      </c>
      <c r="S143" s="32" t="s">
        <v>1522</v>
      </c>
      <c r="T143" s="179">
        <v>7</v>
      </c>
      <c r="U143" s="32" t="s">
        <v>1523</v>
      </c>
      <c r="V143" s="29">
        <v>3182</v>
      </c>
      <c r="W143" s="8"/>
      <c r="X143" s="8"/>
      <c r="Y143" s="8"/>
      <c r="Z143" s="33"/>
      <c r="AA143" s="7"/>
      <c r="AB143" s="34"/>
      <c r="AC143" s="18"/>
      <c r="AD143" s="34"/>
      <c r="AE143" s="73"/>
      <c r="AF143" s="8"/>
      <c r="AG143" s="8"/>
      <c r="AH143" s="8"/>
      <c r="AI143" s="8"/>
      <c r="AJ143" s="8"/>
      <c r="AK143" s="8"/>
    </row>
    <row r="144" spans="1:37" ht="12.75">
      <c r="A144" s="11">
        <v>142</v>
      </c>
      <c r="B144" s="40" t="s">
        <v>100</v>
      </c>
      <c r="C144" s="40" t="s">
        <v>40</v>
      </c>
      <c r="D144" s="41">
        <v>44090</v>
      </c>
      <c r="E144" s="142">
        <v>841</v>
      </c>
      <c r="F144" s="47" t="s">
        <v>1524</v>
      </c>
      <c r="G144" s="28" t="s">
        <v>101</v>
      </c>
      <c r="H144" s="52">
        <v>17671.38</v>
      </c>
      <c r="I144" s="4"/>
      <c r="J144" s="4">
        <v>3963.84</v>
      </c>
      <c r="K144" s="4"/>
      <c r="L144" s="4">
        <v>2861447585</v>
      </c>
      <c r="M144" s="52">
        <v>16221063</v>
      </c>
      <c r="N144" s="29" t="s">
        <v>99</v>
      </c>
      <c r="O144" s="14">
        <v>12</v>
      </c>
      <c r="P144" s="40" t="s">
        <v>1525</v>
      </c>
      <c r="Q144" s="55">
        <v>0</v>
      </c>
      <c r="R144" s="31" t="s">
        <v>1526</v>
      </c>
      <c r="S144" s="32" t="s">
        <v>715</v>
      </c>
      <c r="T144" s="179">
        <v>7</v>
      </c>
      <c r="U144" s="32" t="s">
        <v>1527</v>
      </c>
      <c r="V144" s="29" t="s">
        <v>1528</v>
      </c>
      <c r="W144" s="8"/>
      <c r="X144" s="8"/>
      <c r="Y144" s="8"/>
      <c r="Z144" s="33" t="s">
        <v>1529</v>
      </c>
      <c r="AA144" s="7">
        <v>43333</v>
      </c>
      <c r="AB144" s="34"/>
      <c r="AC144" s="18"/>
      <c r="AD144" s="34"/>
      <c r="AE144" s="73"/>
      <c r="AF144" s="8"/>
      <c r="AG144" s="8"/>
      <c r="AH144" s="8"/>
      <c r="AI144" s="8"/>
      <c r="AJ144" s="8"/>
      <c r="AK144" s="8"/>
    </row>
    <row r="145" spans="1:37" ht="12.75">
      <c r="A145" s="11">
        <v>143</v>
      </c>
      <c r="B145" s="40" t="s">
        <v>100</v>
      </c>
      <c r="C145" s="40" t="s">
        <v>40</v>
      </c>
      <c r="D145" s="41">
        <v>44090</v>
      </c>
      <c r="E145" s="142">
        <v>2264</v>
      </c>
      <c r="F145" s="47" t="s">
        <v>1123</v>
      </c>
      <c r="G145" s="28" t="s">
        <v>101</v>
      </c>
      <c r="H145" s="52">
        <v>4877.3</v>
      </c>
      <c r="I145" s="4"/>
      <c r="J145" s="4">
        <v>1396.62</v>
      </c>
      <c r="K145" s="4"/>
      <c r="L145" s="4">
        <v>36689712</v>
      </c>
      <c r="M145" s="52">
        <v>260119</v>
      </c>
      <c r="N145" s="29" t="s">
        <v>99</v>
      </c>
      <c r="O145" s="14">
        <v>5</v>
      </c>
      <c r="P145" s="40" t="s">
        <v>1124</v>
      </c>
      <c r="Q145" s="55">
        <v>0</v>
      </c>
      <c r="R145" s="31" t="s">
        <v>1530</v>
      </c>
      <c r="S145" s="32" t="s">
        <v>508</v>
      </c>
      <c r="T145" s="179">
        <v>1</v>
      </c>
      <c r="U145" s="32" t="s">
        <v>1126</v>
      </c>
      <c r="V145" s="29" t="s">
        <v>1127</v>
      </c>
      <c r="W145" s="8"/>
      <c r="X145" s="8"/>
      <c r="Y145" s="8"/>
      <c r="Z145" s="33" t="s">
        <v>1128</v>
      </c>
      <c r="AA145" s="7">
        <v>42954</v>
      </c>
      <c r="AB145" s="34"/>
      <c r="AC145" s="18"/>
      <c r="AD145" s="34"/>
      <c r="AE145" s="73"/>
      <c r="AF145" s="8"/>
      <c r="AG145" s="8"/>
      <c r="AH145" s="8"/>
      <c r="AI145" s="8"/>
      <c r="AJ145" s="8"/>
      <c r="AK145" s="8"/>
    </row>
    <row r="146" spans="1:37" ht="12.75">
      <c r="A146" s="11">
        <v>144</v>
      </c>
      <c r="B146" s="40" t="s">
        <v>100</v>
      </c>
      <c r="C146" s="40" t="s">
        <v>43</v>
      </c>
      <c r="D146" s="41">
        <v>44095</v>
      </c>
      <c r="E146" s="142">
        <v>6</v>
      </c>
      <c r="F146" s="47" t="s">
        <v>118</v>
      </c>
      <c r="G146" s="28"/>
      <c r="H146" s="52">
        <v>609</v>
      </c>
      <c r="I146" s="4"/>
      <c r="J146" s="4">
        <v>862.65</v>
      </c>
      <c r="K146" s="4"/>
      <c r="L146" s="4">
        <v>16062501</v>
      </c>
      <c r="M146" s="52">
        <v>112438</v>
      </c>
      <c r="N146" s="29" t="s">
        <v>654</v>
      </c>
      <c r="O146" s="14">
        <v>1</v>
      </c>
      <c r="P146" s="40" t="s">
        <v>562</v>
      </c>
      <c r="Q146" s="55">
        <v>0</v>
      </c>
      <c r="R146" s="31" t="s">
        <v>1308</v>
      </c>
      <c r="S146" s="32" t="s">
        <v>682</v>
      </c>
      <c r="T146" s="179">
        <v>11</v>
      </c>
      <c r="U146" s="32" t="s">
        <v>716</v>
      </c>
      <c r="V146" s="29">
        <v>710</v>
      </c>
      <c r="W146" s="8"/>
      <c r="X146" s="8"/>
      <c r="Y146" s="8"/>
      <c r="Z146" s="33" t="s">
        <v>1531</v>
      </c>
      <c r="AA146" s="7">
        <v>43293</v>
      </c>
      <c r="AB146" s="34"/>
      <c r="AC146" s="18"/>
      <c r="AD146" s="34"/>
      <c r="AE146" s="73"/>
      <c r="AF146" s="8"/>
      <c r="AG146" s="8"/>
      <c r="AH146" s="8"/>
      <c r="AI146" s="8"/>
      <c r="AJ146" s="8"/>
      <c r="AK146" s="8"/>
    </row>
    <row r="147" spans="1:37" ht="12.75">
      <c r="A147" s="11">
        <v>145</v>
      </c>
      <c r="B147" s="40" t="s">
        <v>100</v>
      </c>
      <c r="C147" s="40" t="s">
        <v>40</v>
      </c>
      <c r="D147" s="41">
        <v>44095</v>
      </c>
      <c r="E147" s="142">
        <v>17</v>
      </c>
      <c r="F147" s="47" t="s">
        <v>1425</v>
      </c>
      <c r="G147" s="28" t="s">
        <v>101</v>
      </c>
      <c r="H147" s="52">
        <v>10492.82</v>
      </c>
      <c r="I147" s="4"/>
      <c r="J147" s="4">
        <v>1132.05</v>
      </c>
      <c r="K147" s="4"/>
      <c r="L147" s="4">
        <v>2700451586</v>
      </c>
      <c r="M147" s="52">
        <v>14177371</v>
      </c>
      <c r="N147" s="29" t="s">
        <v>613</v>
      </c>
      <c r="O147" s="14">
        <v>15</v>
      </c>
      <c r="P147" s="40" t="s">
        <v>1532</v>
      </c>
      <c r="Q147" s="55">
        <v>0</v>
      </c>
      <c r="R147" s="31" t="s">
        <v>1533</v>
      </c>
      <c r="S147" s="32" t="s">
        <v>1534</v>
      </c>
      <c r="T147" s="179">
        <v>10</v>
      </c>
      <c r="U147" s="32" t="s">
        <v>890</v>
      </c>
      <c r="V147" s="29" t="s">
        <v>1535</v>
      </c>
      <c r="W147" s="8"/>
      <c r="X147" s="8"/>
      <c r="Y147" s="8"/>
      <c r="Z147" s="33" t="s">
        <v>692</v>
      </c>
      <c r="AA147" s="7">
        <v>43642</v>
      </c>
      <c r="AB147" s="34"/>
      <c r="AC147" s="18"/>
      <c r="AD147" s="34"/>
      <c r="AE147" s="73"/>
      <c r="AF147" s="8"/>
      <c r="AG147" s="8"/>
      <c r="AH147" s="8"/>
      <c r="AI147" s="8"/>
      <c r="AJ147" s="8"/>
      <c r="AK147" s="8"/>
    </row>
    <row r="148" spans="1:37" ht="12.75">
      <c r="A148" s="11">
        <v>146</v>
      </c>
      <c r="B148" s="40" t="s">
        <v>47</v>
      </c>
      <c r="C148" s="40" t="s">
        <v>40</v>
      </c>
      <c r="D148" s="41">
        <v>44095</v>
      </c>
      <c r="E148" s="142">
        <v>5801</v>
      </c>
      <c r="F148" s="47" t="s">
        <v>1536</v>
      </c>
      <c r="G148" s="28" t="s">
        <v>101</v>
      </c>
      <c r="H148" s="52">
        <v>10685.76</v>
      </c>
      <c r="I148" s="4"/>
      <c r="J148" s="4">
        <v>2102</v>
      </c>
      <c r="K148" s="4"/>
      <c r="L148" s="4">
        <v>2703706433</v>
      </c>
      <c r="M148" s="52">
        <f>36753022-11025907-405472-3599865</f>
        <v>21721778</v>
      </c>
      <c r="N148" s="29" t="s">
        <v>99</v>
      </c>
      <c r="O148" s="14">
        <v>12</v>
      </c>
      <c r="P148" s="40" t="s">
        <v>1537</v>
      </c>
      <c r="Q148" s="55">
        <v>0</v>
      </c>
      <c r="R148" s="31" t="s">
        <v>1538</v>
      </c>
      <c r="S148" s="32" t="s">
        <v>715</v>
      </c>
      <c r="T148" s="179">
        <v>13</v>
      </c>
      <c r="U148" s="32" t="s">
        <v>1539</v>
      </c>
      <c r="V148" s="29" t="s">
        <v>1540</v>
      </c>
      <c r="W148" s="8"/>
      <c r="X148" s="8"/>
      <c r="Y148" s="8"/>
      <c r="Z148" s="33"/>
      <c r="AA148" s="7"/>
      <c r="AB148" s="34"/>
      <c r="AC148" s="18"/>
      <c r="AD148" s="34"/>
      <c r="AE148" s="73"/>
      <c r="AF148" s="8"/>
      <c r="AG148" s="8"/>
      <c r="AH148" s="8"/>
      <c r="AI148" s="8"/>
      <c r="AJ148" s="8"/>
      <c r="AK148" s="8"/>
    </row>
    <row r="149" spans="1:37" ht="12.75">
      <c r="A149" s="11">
        <v>147</v>
      </c>
      <c r="B149" s="40" t="s">
        <v>47</v>
      </c>
      <c r="C149" s="40" t="s">
        <v>40</v>
      </c>
      <c r="D149" s="41">
        <v>44095</v>
      </c>
      <c r="E149" s="142">
        <v>29</v>
      </c>
      <c r="F149" s="47" t="s">
        <v>666</v>
      </c>
      <c r="G149" s="28" t="s">
        <v>101</v>
      </c>
      <c r="H149" s="52">
        <v>10954.31</v>
      </c>
      <c r="I149" s="4"/>
      <c r="J149" s="4">
        <v>1548.59</v>
      </c>
      <c r="K149" s="4"/>
      <c r="L149" s="4">
        <v>2830603778</v>
      </c>
      <c r="M149" s="52">
        <f>39934497-11980349-323230-3288681</f>
        <v>24342237</v>
      </c>
      <c r="N149" s="29" t="s">
        <v>613</v>
      </c>
      <c r="O149" s="14">
        <v>17</v>
      </c>
      <c r="P149" s="40" t="s">
        <v>1541</v>
      </c>
      <c r="Q149" s="55">
        <v>0</v>
      </c>
      <c r="R149" s="31" t="s">
        <v>900</v>
      </c>
      <c r="S149" s="32" t="s">
        <v>786</v>
      </c>
      <c r="T149" s="179">
        <v>8</v>
      </c>
      <c r="U149" s="32" t="s">
        <v>147</v>
      </c>
      <c r="V149" s="29">
        <v>3388</v>
      </c>
      <c r="W149" s="8"/>
      <c r="X149" s="8"/>
      <c r="Y149" s="8"/>
      <c r="Z149" s="33"/>
      <c r="AA149" s="7"/>
      <c r="AB149" s="34"/>
      <c r="AC149" s="18"/>
      <c r="AD149" s="34"/>
      <c r="AE149" s="73"/>
      <c r="AF149" s="8"/>
      <c r="AG149" s="8"/>
      <c r="AH149" s="8"/>
      <c r="AI149" s="8"/>
      <c r="AJ149" s="8"/>
      <c r="AK149" s="8"/>
    </row>
    <row r="150" spans="1:37" ht="12.75">
      <c r="A150" s="11">
        <v>148</v>
      </c>
      <c r="B150" s="40" t="s">
        <v>47</v>
      </c>
      <c r="C150" s="40" t="s">
        <v>40</v>
      </c>
      <c r="D150" s="41">
        <v>44097</v>
      </c>
      <c r="E150" s="142">
        <v>3932</v>
      </c>
      <c r="F150" s="47" t="s">
        <v>153</v>
      </c>
      <c r="G150" s="28"/>
      <c r="H150" s="52">
        <v>1289.94</v>
      </c>
      <c r="I150" s="4"/>
      <c r="J150" s="4">
        <v>992.79</v>
      </c>
      <c r="K150" s="4"/>
      <c r="L150" s="4">
        <v>261775264</v>
      </c>
      <c r="M150" s="52">
        <f>3926629-1177989</f>
        <v>2748640</v>
      </c>
      <c r="N150" s="29" t="s">
        <v>654</v>
      </c>
      <c r="O150" s="14">
        <v>2</v>
      </c>
      <c r="P150" s="40" t="s">
        <v>562</v>
      </c>
      <c r="Q150" s="55">
        <v>0</v>
      </c>
      <c r="R150" s="31" t="s">
        <v>1542</v>
      </c>
      <c r="S150" s="32" t="s">
        <v>1543</v>
      </c>
      <c r="T150" s="179">
        <v>16</v>
      </c>
      <c r="U150" s="32" t="s">
        <v>716</v>
      </c>
      <c r="V150" s="29">
        <v>2881</v>
      </c>
      <c r="W150" s="8"/>
      <c r="X150" s="8"/>
      <c r="Y150" s="8"/>
      <c r="Z150" s="33"/>
      <c r="AA150" s="7"/>
      <c r="AB150" s="34"/>
      <c r="AC150" s="18"/>
      <c r="AD150" s="34"/>
      <c r="AE150" s="73"/>
      <c r="AF150" s="8"/>
      <c r="AG150" s="8"/>
      <c r="AH150" s="8"/>
      <c r="AI150" s="8"/>
      <c r="AJ150" s="8"/>
      <c r="AK150" s="8"/>
    </row>
    <row r="151" spans="1:37" ht="12.75">
      <c r="A151" s="11">
        <v>149</v>
      </c>
      <c r="B151" s="40" t="s">
        <v>49</v>
      </c>
      <c r="C151" s="40" t="s">
        <v>50</v>
      </c>
      <c r="D151" s="41">
        <v>44102</v>
      </c>
      <c r="E151" s="142">
        <v>255</v>
      </c>
      <c r="F151" s="47" t="s">
        <v>676</v>
      </c>
      <c r="G151" s="28"/>
      <c r="H151" s="52">
        <v>24.34</v>
      </c>
      <c r="I151" s="4"/>
      <c r="J151" s="4">
        <v>315</v>
      </c>
      <c r="K151" s="4"/>
      <c r="L151" s="4">
        <v>4462033</v>
      </c>
      <c r="M151" s="52">
        <v>66930</v>
      </c>
      <c r="N151" s="29" t="s">
        <v>99</v>
      </c>
      <c r="O151" s="14">
        <v>1</v>
      </c>
      <c r="P151" s="40" t="s">
        <v>568</v>
      </c>
      <c r="Q151" s="55">
        <v>0</v>
      </c>
      <c r="R151" s="31" t="s">
        <v>1544</v>
      </c>
      <c r="S151" s="32" t="s">
        <v>1545</v>
      </c>
      <c r="T151" s="179">
        <v>6</v>
      </c>
      <c r="U151" s="32" t="s">
        <v>1546</v>
      </c>
      <c r="V151" s="29">
        <v>4142</v>
      </c>
      <c r="W151" s="8"/>
      <c r="X151" s="8"/>
      <c r="Y151" s="8"/>
      <c r="Z151" s="33" t="s">
        <v>1547</v>
      </c>
      <c r="AA151" s="7">
        <v>16966</v>
      </c>
      <c r="AB151" s="34" t="s">
        <v>117</v>
      </c>
      <c r="AC151" s="18">
        <v>17518</v>
      </c>
      <c r="AD151" s="34"/>
      <c r="AE151" s="73"/>
      <c r="AF151" s="8"/>
      <c r="AG151" s="8"/>
      <c r="AH151" s="8"/>
      <c r="AI151" s="8"/>
      <c r="AJ151" s="8"/>
      <c r="AK151" s="8"/>
    </row>
    <row r="152" spans="1:37" ht="12.75">
      <c r="A152" s="11">
        <v>150</v>
      </c>
      <c r="B152" s="40" t="s">
        <v>47</v>
      </c>
      <c r="C152" s="40" t="s">
        <v>40</v>
      </c>
      <c r="D152" s="41">
        <v>44102</v>
      </c>
      <c r="E152" s="142">
        <v>6339</v>
      </c>
      <c r="F152" s="47" t="s">
        <v>1548</v>
      </c>
      <c r="G152" s="28" t="s">
        <v>101</v>
      </c>
      <c r="H152" s="52">
        <v>9410.82</v>
      </c>
      <c r="I152" s="4"/>
      <c r="J152" s="4">
        <v>1655.99</v>
      </c>
      <c r="K152" s="4"/>
      <c r="L152" s="4">
        <v>2429850276</v>
      </c>
      <c r="M152" s="52">
        <f>35276789-10583037-286932-2084947</f>
        <v>22321873</v>
      </c>
      <c r="N152" s="29" t="s">
        <v>99</v>
      </c>
      <c r="O152" s="14">
        <v>13</v>
      </c>
      <c r="P152" s="40" t="s">
        <v>1549</v>
      </c>
      <c r="Q152" s="55">
        <v>0</v>
      </c>
      <c r="R152" s="31" t="s">
        <v>220</v>
      </c>
      <c r="S152" s="32" t="s">
        <v>1550</v>
      </c>
      <c r="T152" s="179">
        <v>28</v>
      </c>
      <c r="U152" s="32" t="s">
        <v>710</v>
      </c>
      <c r="V152" s="29" t="s">
        <v>1551</v>
      </c>
      <c r="W152" s="8"/>
      <c r="X152" s="8"/>
      <c r="Y152" s="8"/>
      <c r="Z152" s="33"/>
      <c r="AA152" s="7"/>
      <c r="AB152" s="34"/>
      <c r="AC152" s="18"/>
      <c r="AD152" s="34"/>
      <c r="AE152" s="73"/>
      <c r="AF152" s="8"/>
      <c r="AG152" s="8"/>
      <c r="AH152" s="8"/>
      <c r="AI152" s="8"/>
      <c r="AJ152" s="8"/>
      <c r="AK152" s="8"/>
    </row>
    <row r="153" spans="1:37" ht="12.75">
      <c r="A153" s="11"/>
      <c r="B153" s="40"/>
      <c r="C153" s="40"/>
      <c r="D153" s="41"/>
      <c r="E153" s="142"/>
      <c r="F153" s="47"/>
      <c r="G153" s="28"/>
      <c r="H153" s="52"/>
      <c r="I153" s="4"/>
      <c r="J153" s="4"/>
      <c r="K153" s="4"/>
      <c r="L153" s="4"/>
      <c r="M153" s="52"/>
      <c r="N153" s="29"/>
      <c r="O153" s="14"/>
      <c r="P153" s="40"/>
      <c r="Q153" s="55"/>
      <c r="R153" s="31"/>
      <c r="S153" s="32"/>
      <c r="T153" s="179"/>
      <c r="U153" s="32"/>
      <c r="V153" s="29"/>
      <c r="W153" s="8"/>
      <c r="X153" s="8"/>
      <c r="Y153" s="8"/>
      <c r="Z153" s="33"/>
      <c r="AA153" s="7"/>
      <c r="AB153" s="34"/>
      <c r="AC153" s="18"/>
      <c r="AD153" s="34"/>
      <c r="AE153" s="73"/>
      <c r="AF153" s="8"/>
      <c r="AG153" s="8"/>
      <c r="AH153" s="8"/>
      <c r="AI153" s="8"/>
      <c r="AJ153" s="8"/>
      <c r="AK153" s="8"/>
    </row>
    <row r="154" spans="1:37" ht="12.75">
      <c r="A154" s="11"/>
      <c r="B154" s="40"/>
      <c r="C154" s="40"/>
      <c r="D154" s="41"/>
      <c r="E154" s="142"/>
      <c r="F154" s="47"/>
      <c r="G154" s="28"/>
      <c r="H154" s="52"/>
      <c r="I154" s="4"/>
      <c r="J154" s="4"/>
      <c r="K154" s="4"/>
      <c r="L154" s="4"/>
      <c r="M154" s="52"/>
      <c r="N154" s="29"/>
      <c r="O154" s="14"/>
      <c r="P154" s="40"/>
      <c r="Q154" s="55"/>
      <c r="R154" s="31"/>
      <c r="S154" s="32"/>
      <c r="T154" s="179"/>
      <c r="U154" s="32"/>
      <c r="V154" s="29"/>
      <c r="W154" s="8"/>
      <c r="X154" s="8"/>
      <c r="Y154" s="8"/>
      <c r="Z154" s="33"/>
      <c r="AA154" s="7"/>
      <c r="AB154" s="34"/>
      <c r="AC154" s="18"/>
      <c r="AD154" s="34"/>
      <c r="AE154" s="73"/>
      <c r="AF154" s="8"/>
      <c r="AG154" s="8"/>
      <c r="AH154" s="8"/>
      <c r="AI154" s="8"/>
      <c r="AJ154" s="8"/>
      <c r="AK154" s="8"/>
    </row>
    <row r="155" spans="1:37" ht="12.75">
      <c r="A155" s="11"/>
      <c r="B155" s="40"/>
      <c r="C155" s="40"/>
      <c r="D155" s="41"/>
      <c r="E155" s="142"/>
      <c r="F155" s="47"/>
      <c r="G155" s="28"/>
      <c r="H155" s="52"/>
      <c r="I155" s="4"/>
      <c r="J155" s="4"/>
      <c r="K155" s="4"/>
      <c r="L155" s="4"/>
      <c r="M155" s="52"/>
      <c r="N155" s="29"/>
      <c r="O155" s="14"/>
      <c r="P155" s="40"/>
      <c r="Q155" s="55"/>
      <c r="R155" s="31"/>
      <c r="S155" s="32"/>
      <c r="T155" s="179"/>
      <c r="U155" s="32"/>
      <c r="V155" s="29"/>
      <c r="W155" s="8"/>
      <c r="X155" s="8"/>
      <c r="Y155" s="8"/>
      <c r="Z155" s="33"/>
      <c r="AA155" s="7"/>
      <c r="AB155" s="34"/>
      <c r="AC155" s="18"/>
      <c r="AD155" s="34"/>
      <c r="AE155" s="73"/>
      <c r="AF155" s="8"/>
      <c r="AG155" s="8"/>
      <c r="AH155" s="8"/>
      <c r="AI155" s="8"/>
      <c r="AJ155" s="8"/>
      <c r="AK155" s="8"/>
    </row>
    <row r="156" spans="1:37" ht="12.75">
      <c r="A156" s="11"/>
      <c r="B156" s="40"/>
      <c r="C156" s="40"/>
      <c r="D156" s="41"/>
      <c r="E156" s="142"/>
      <c r="F156" s="47"/>
      <c r="G156" s="28"/>
      <c r="H156" s="52"/>
      <c r="I156" s="4"/>
      <c r="J156" s="4"/>
      <c r="K156" s="4"/>
      <c r="L156" s="4"/>
      <c r="M156" s="52"/>
      <c r="N156" s="29"/>
      <c r="O156" s="14"/>
      <c r="P156" s="40"/>
      <c r="Q156" s="55"/>
      <c r="R156" s="31"/>
      <c r="S156" s="32"/>
      <c r="T156" s="179"/>
      <c r="U156" s="32"/>
      <c r="V156" s="29"/>
      <c r="W156" s="8"/>
      <c r="X156" s="8"/>
      <c r="Y156" s="8"/>
      <c r="Z156" s="33"/>
      <c r="AA156" s="7"/>
      <c r="AB156" s="34"/>
      <c r="AC156" s="18"/>
      <c r="AD156" s="34"/>
      <c r="AE156" s="73"/>
      <c r="AF156" s="8"/>
      <c r="AG156" s="8"/>
      <c r="AH156" s="8"/>
      <c r="AI156" s="8"/>
      <c r="AJ156" s="8"/>
      <c r="AK156" s="8"/>
    </row>
    <row r="157" spans="1:37" ht="12.75">
      <c r="A157" s="11"/>
      <c r="B157" s="40"/>
      <c r="C157" s="40"/>
      <c r="D157" s="41"/>
      <c r="E157" s="142"/>
      <c r="F157" s="47"/>
      <c r="G157" s="28"/>
      <c r="H157" s="52"/>
      <c r="I157" s="4"/>
      <c r="J157" s="4"/>
      <c r="K157" s="4"/>
      <c r="L157" s="4"/>
      <c r="M157" s="52"/>
      <c r="N157" s="29"/>
      <c r="O157" s="14"/>
      <c r="P157" s="40"/>
      <c r="Q157" s="55"/>
      <c r="R157" s="31"/>
      <c r="S157" s="32"/>
      <c r="T157" s="179"/>
      <c r="U157" s="32"/>
      <c r="V157" s="29"/>
      <c r="W157" s="8"/>
      <c r="X157" s="8"/>
      <c r="Y157" s="8"/>
      <c r="Z157" s="33"/>
      <c r="AA157" s="7"/>
      <c r="AB157" s="34"/>
      <c r="AC157" s="18"/>
      <c r="AD157" s="34"/>
      <c r="AE157" s="73"/>
      <c r="AF157" s="8"/>
      <c r="AG157" s="8"/>
      <c r="AH157" s="8"/>
      <c r="AI157" s="8"/>
      <c r="AJ157" s="8"/>
      <c r="AK157" s="8"/>
    </row>
    <row r="158" spans="1:37" ht="12.75">
      <c r="A158" s="11"/>
      <c r="B158" s="40"/>
      <c r="C158" s="40"/>
      <c r="D158" s="41"/>
      <c r="E158" s="142"/>
      <c r="F158" s="47"/>
      <c r="G158" s="28"/>
      <c r="H158" s="52"/>
      <c r="I158" s="4"/>
      <c r="J158" s="4"/>
      <c r="K158" s="4"/>
      <c r="L158" s="4"/>
      <c r="M158" s="52"/>
      <c r="N158" s="29"/>
      <c r="O158" s="14"/>
      <c r="P158" s="40"/>
      <c r="Q158" s="55"/>
      <c r="R158" s="31"/>
      <c r="S158" s="32"/>
      <c r="T158" s="179"/>
      <c r="U158" s="32"/>
      <c r="V158" s="29"/>
      <c r="W158" s="8"/>
      <c r="X158" s="8"/>
      <c r="Y158" s="8"/>
      <c r="Z158" s="33"/>
      <c r="AA158" s="7"/>
      <c r="AB158" s="34"/>
      <c r="AC158" s="18"/>
      <c r="AD158" s="34"/>
      <c r="AE158" s="73"/>
      <c r="AF158" s="8"/>
      <c r="AG158" s="8"/>
      <c r="AH158" s="8"/>
      <c r="AI158" s="8"/>
      <c r="AJ158" s="8"/>
      <c r="AK158" s="8"/>
    </row>
    <row r="159" spans="1:37" ht="12.75">
      <c r="A159" s="11"/>
      <c r="B159" s="40"/>
      <c r="C159" s="40"/>
      <c r="D159" s="41"/>
      <c r="E159" s="142"/>
      <c r="F159" s="47"/>
      <c r="G159" s="28"/>
      <c r="H159" s="52"/>
      <c r="I159" s="4"/>
      <c r="J159" s="4"/>
      <c r="K159" s="4"/>
      <c r="L159" s="4"/>
      <c r="M159" s="52"/>
      <c r="N159" s="29"/>
      <c r="O159" s="14"/>
      <c r="P159" s="40"/>
      <c r="Q159" s="55"/>
      <c r="R159" s="31"/>
      <c r="S159" s="32"/>
      <c r="T159" s="179"/>
      <c r="U159" s="32"/>
      <c r="V159" s="29"/>
      <c r="W159" s="8"/>
      <c r="X159" s="8"/>
      <c r="Y159" s="8"/>
      <c r="Z159" s="33"/>
      <c r="AA159" s="7"/>
      <c r="AB159" s="34"/>
      <c r="AC159" s="18"/>
      <c r="AD159" s="34"/>
      <c r="AE159" s="73"/>
      <c r="AF159" s="8"/>
      <c r="AG159" s="8"/>
      <c r="AH159" s="8"/>
      <c r="AI159" s="8"/>
      <c r="AJ159" s="8"/>
      <c r="AK159" s="8"/>
    </row>
    <row r="160" spans="1:37" ht="12.75">
      <c r="A160" s="11"/>
      <c r="B160" s="40"/>
      <c r="C160" s="40"/>
      <c r="D160" s="41"/>
      <c r="E160" s="142"/>
      <c r="F160" s="47"/>
      <c r="G160" s="28"/>
      <c r="H160" s="52"/>
      <c r="I160" s="4"/>
      <c r="J160" s="4"/>
      <c r="K160" s="4"/>
      <c r="L160" s="4"/>
      <c r="M160" s="52"/>
      <c r="N160" s="29"/>
      <c r="O160" s="14"/>
      <c r="P160" s="40"/>
      <c r="Q160" s="55"/>
      <c r="R160" s="31"/>
      <c r="S160" s="32"/>
      <c r="T160" s="179"/>
      <c r="U160" s="32"/>
      <c r="V160" s="29"/>
      <c r="W160" s="8"/>
      <c r="X160" s="8"/>
      <c r="Y160" s="8"/>
      <c r="Z160" s="33"/>
      <c r="AA160" s="7"/>
      <c r="AB160" s="34"/>
      <c r="AC160" s="18"/>
      <c r="AD160" s="34"/>
      <c r="AE160" s="73"/>
      <c r="AF160" s="8"/>
      <c r="AG160" s="8"/>
      <c r="AH160" s="8"/>
      <c r="AI160" s="8"/>
      <c r="AJ160" s="8"/>
      <c r="AK160" s="8"/>
    </row>
    <row r="161" spans="1:37" ht="12.75">
      <c r="A161" s="11"/>
      <c r="B161" s="40"/>
      <c r="C161" s="40"/>
      <c r="D161" s="41"/>
      <c r="E161" s="142"/>
      <c r="F161" s="47"/>
      <c r="G161" s="28"/>
      <c r="H161" s="52"/>
      <c r="I161" s="4"/>
      <c r="J161" s="4"/>
      <c r="K161" s="4"/>
      <c r="L161" s="4"/>
      <c r="M161" s="52"/>
      <c r="N161" s="29"/>
      <c r="O161" s="14"/>
      <c r="P161" s="40"/>
      <c r="Q161" s="55"/>
      <c r="R161" s="31"/>
      <c r="S161" s="32"/>
      <c r="T161" s="179"/>
      <c r="U161" s="32"/>
      <c r="V161" s="29"/>
      <c r="W161" s="8"/>
      <c r="X161" s="8"/>
      <c r="Y161" s="8"/>
      <c r="Z161" s="33"/>
      <c r="AA161" s="7"/>
      <c r="AB161" s="34"/>
      <c r="AC161" s="18"/>
      <c r="AD161" s="34"/>
      <c r="AE161" s="73"/>
      <c r="AF161" s="8"/>
      <c r="AG161" s="8"/>
      <c r="AH161" s="8"/>
      <c r="AI161" s="8"/>
      <c r="AJ161" s="8"/>
      <c r="AK161" s="8"/>
    </row>
    <row r="162" spans="1:37" ht="12.75">
      <c r="A162" s="11"/>
      <c r="B162" s="40"/>
      <c r="C162" s="40"/>
      <c r="D162" s="41"/>
      <c r="E162" s="142"/>
      <c r="F162" s="47"/>
      <c r="G162" s="28"/>
      <c r="H162" s="52"/>
      <c r="I162" s="4"/>
      <c r="J162" s="4"/>
      <c r="K162" s="4"/>
      <c r="L162" s="4"/>
      <c r="M162" s="52"/>
      <c r="N162" s="29"/>
      <c r="O162" s="14"/>
      <c r="P162" s="40"/>
      <c r="Q162" s="55"/>
      <c r="R162" s="31"/>
      <c r="S162" s="32"/>
      <c r="T162" s="179"/>
      <c r="U162" s="32"/>
      <c r="V162" s="29"/>
      <c r="W162" s="8"/>
      <c r="X162" s="8"/>
      <c r="Y162" s="8"/>
      <c r="Z162" s="33"/>
      <c r="AA162" s="7"/>
      <c r="AB162" s="34"/>
      <c r="AC162" s="18"/>
      <c r="AD162" s="34"/>
      <c r="AE162" s="73"/>
      <c r="AF162" s="8"/>
      <c r="AG162" s="8"/>
      <c r="AH162" s="8"/>
      <c r="AI162" s="8"/>
      <c r="AJ162" s="8"/>
      <c r="AK162" s="8"/>
    </row>
    <row r="163" spans="1:37" ht="12.75">
      <c r="A163" s="11"/>
      <c r="B163" s="40"/>
      <c r="C163" s="40"/>
      <c r="D163" s="41"/>
      <c r="E163" s="142"/>
      <c r="F163" s="47"/>
      <c r="G163" s="28"/>
      <c r="H163" s="52"/>
      <c r="I163" s="4"/>
      <c r="J163" s="4"/>
      <c r="K163" s="4"/>
      <c r="L163" s="4"/>
      <c r="M163" s="52"/>
      <c r="N163" s="29"/>
      <c r="O163" s="14"/>
      <c r="P163" s="40"/>
      <c r="Q163" s="55"/>
      <c r="R163" s="31"/>
      <c r="S163" s="32"/>
      <c r="T163" s="179"/>
      <c r="U163" s="32"/>
      <c r="V163" s="29"/>
      <c r="W163" s="8"/>
      <c r="X163" s="8"/>
      <c r="Y163" s="8"/>
      <c r="Z163" s="33"/>
      <c r="AA163" s="7"/>
      <c r="AB163" s="34"/>
      <c r="AC163" s="18"/>
      <c r="AD163" s="34"/>
      <c r="AE163" s="73"/>
      <c r="AF163" s="8"/>
      <c r="AG163" s="8"/>
      <c r="AH163" s="8"/>
      <c r="AI163" s="8"/>
      <c r="AJ163" s="8"/>
      <c r="AK163" s="8"/>
    </row>
    <row r="164" spans="1:37" ht="12.75">
      <c r="A164" s="11"/>
      <c r="B164" s="40"/>
      <c r="C164" s="40"/>
      <c r="D164" s="41"/>
      <c r="E164" s="142"/>
      <c r="F164" s="47"/>
      <c r="G164" s="28"/>
      <c r="H164" s="52"/>
      <c r="I164" s="4"/>
      <c r="J164" s="4"/>
      <c r="K164" s="4"/>
      <c r="L164" s="4"/>
      <c r="M164" s="52"/>
      <c r="N164" s="29"/>
      <c r="O164" s="14"/>
      <c r="P164" s="40"/>
      <c r="Q164" s="55"/>
      <c r="R164" s="31"/>
      <c r="S164" s="32"/>
      <c r="T164" s="179"/>
      <c r="U164" s="32"/>
      <c r="V164" s="29"/>
      <c r="W164" s="8"/>
      <c r="X164" s="8"/>
      <c r="Y164" s="8"/>
      <c r="Z164" s="33"/>
      <c r="AA164" s="7"/>
      <c r="AB164" s="34"/>
      <c r="AC164" s="18"/>
      <c r="AD164" s="34"/>
      <c r="AE164" s="73"/>
      <c r="AF164" s="8"/>
      <c r="AG164" s="8"/>
      <c r="AH164" s="8"/>
      <c r="AI164" s="8"/>
      <c r="AJ164" s="8"/>
      <c r="AK164" s="8"/>
    </row>
    <row r="165" spans="1:37" ht="12.75">
      <c r="A165" s="11"/>
      <c r="B165" s="40"/>
      <c r="C165" s="40"/>
      <c r="D165" s="41"/>
      <c r="E165" s="142"/>
      <c r="F165" s="47"/>
      <c r="G165" s="28"/>
      <c r="H165" s="52"/>
      <c r="I165" s="4"/>
      <c r="J165" s="4"/>
      <c r="K165" s="4"/>
      <c r="L165" s="4"/>
      <c r="M165" s="52"/>
      <c r="N165" s="29"/>
      <c r="O165" s="14"/>
      <c r="P165" s="40"/>
      <c r="Q165" s="55"/>
      <c r="R165" s="31"/>
      <c r="S165" s="32"/>
      <c r="T165" s="179"/>
      <c r="U165" s="32"/>
      <c r="V165" s="29"/>
      <c r="W165" s="8"/>
      <c r="X165" s="8"/>
      <c r="Y165" s="8"/>
      <c r="Z165" s="33"/>
      <c r="AA165" s="7"/>
      <c r="AB165" s="34"/>
      <c r="AC165" s="18"/>
      <c r="AD165" s="34"/>
      <c r="AE165" s="73"/>
      <c r="AF165" s="8"/>
      <c r="AG165" s="8"/>
      <c r="AH165" s="8"/>
      <c r="AI165" s="8"/>
      <c r="AJ165" s="8"/>
      <c r="AK165" s="8"/>
    </row>
    <row r="166" spans="1:37" ht="12.75">
      <c r="A166" s="11"/>
      <c r="B166" s="40"/>
      <c r="C166" s="40"/>
      <c r="D166" s="41"/>
      <c r="E166" s="142"/>
      <c r="F166" s="47"/>
      <c r="G166" s="28"/>
      <c r="H166" s="52"/>
      <c r="I166" s="4"/>
      <c r="J166" s="4"/>
      <c r="K166" s="4"/>
      <c r="L166" s="4"/>
      <c r="M166" s="52"/>
      <c r="N166" s="29"/>
      <c r="O166" s="14"/>
      <c r="P166" s="40"/>
      <c r="Q166" s="55"/>
      <c r="R166" s="31"/>
      <c r="S166" s="32"/>
      <c r="T166" s="179"/>
      <c r="U166" s="32"/>
      <c r="V166" s="29"/>
      <c r="W166" s="8"/>
      <c r="X166" s="8"/>
      <c r="Y166" s="8"/>
      <c r="Z166" s="33"/>
      <c r="AA166" s="7"/>
      <c r="AB166" s="34"/>
      <c r="AC166" s="18"/>
      <c r="AD166" s="34"/>
      <c r="AE166" s="73"/>
      <c r="AF166" s="8"/>
      <c r="AG166" s="8"/>
      <c r="AH166" s="8"/>
      <c r="AI166" s="8"/>
      <c r="AJ166" s="8"/>
      <c r="AK166" s="8"/>
    </row>
  </sheetData>
  <sheetProtection/>
  <mergeCells count="1">
    <mergeCell ref="E1:F1"/>
  </mergeCells>
  <printOptions horizontalCentered="1"/>
  <pageMargins left="0.3937007874015748" right="0.3937007874015748" top="1.1811023622047245" bottom="0.5905511811023623" header="0.3937007874015748" footer="0"/>
  <pageSetup fitToWidth="2" fitToHeight="1" horizontalDpi="600" verticalDpi="600" orientation="landscape" paperSize="9" scale="33" r:id="rId1"/>
  <headerFooter alignWithMargins="0">
    <oddHeader>&amp;LI. MUNICIPALIDAD DE ÑUÑOA
DIRECCION DE OBRAS MUNICIPALES
DEPARTAMENTO DE INFORMATICA Y CATASTRO&amp;CLISTADO MAESTRO DE PERMISOS
DE EDIFICACION (O.N.)&amp;RPERIODO: 2017</oddHeader>
    <oddFooter>&amp;L&amp;F&amp;C&amp;P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3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4" sqref="A14"/>
    </sheetView>
  </sheetViews>
  <sheetFormatPr defaultColWidth="11.421875" defaultRowHeight="12.75"/>
  <cols>
    <col min="1" max="1" width="6.28125" style="74" bestFit="1" customWidth="1"/>
    <col min="2" max="2" width="5.421875" style="17" customWidth="1"/>
    <col min="3" max="3" width="10.140625" style="1" bestFit="1" customWidth="1"/>
    <col min="4" max="4" width="6.00390625" style="135" bestFit="1" customWidth="1"/>
    <col min="5" max="5" width="36.8515625" style="27" customWidth="1"/>
    <col min="6" max="6" width="12.8515625" style="12" customWidth="1"/>
    <col min="7" max="8" width="12.7109375" style="1" hidden="1" customWidth="1"/>
    <col min="9" max="9" width="12.7109375" style="1" customWidth="1"/>
    <col min="10" max="10" width="7.28125" style="1" hidden="1" customWidth="1"/>
    <col min="11" max="11" width="18.7109375" style="12" customWidth="1"/>
    <col min="12" max="12" width="37.421875" style="1" bestFit="1" customWidth="1"/>
    <col min="13" max="13" width="6.8515625" style="129" bestFit="1" customWidth="1"/>
    <col min="14" max="14" width="17.28125" style="17" bestFit="1" customWidth="1"/>
    <col min="15" max="15" width="64.421875" style="1" bestFit="1" customWidth="1"/>
    <col min="16" max="16" width="53.00390625" style="21" bestFit="1" customWidth="1"/>
    <col min="17" max="17" width="9.00390625" style="21" bestFit="1" customWidth="1"/>
    <col min="18" max="18" width="54.57421875" style="22" bestFit="1" customWidth="1"/>
    <col min="19" max="19" width="20.00390625" style="27" bestFit="1" customWidth="1"/>
    <col min="20" max="20" width="9.7109375" style="17" bestFit="1" customWidth="1"/>
    <col min="21" max="16384" width="11.421875" style="1" customWidth="1"/>
  </cols>
  <sheetData>
    <row r="1" spans="1:20" ht="12.75">
      <c r="A1" s="91" t="s">
        <v>8</v>
      </c>
      <c r="B1" s="95" t="s">
        <v>11</v>
      </c>
      <c r="C1" s="95" t="s">
        <v>15</v>
      </c>
      <c r="D1" s="207" t="s">
        <v>3</v>
      </c>
      <c r="E1" s="206"/>
      <c r="F1" s="99" t="s">
        <v>32</v>
      </c>
      <c r="G1" s="99" t="s">
        <v>33</v>
      </c>
      <c r="H1" s="99" t="s">
        <v>20</v>
      </c>
      <c r="I1" s="99" t="s">
        <v>1</v>
      </c>
      <c r="J1" s="95" t="s">
        <v>21</v>
      </c>
      <c r="K1" s="147" t="s">
        <v>22</v>
      </c>
      <c r="L1" s="95" t="s">
        <v>18</v>
      </c>
      <c r="M1" s="107" t="s">
        <v>23</v>
      </c>
      <c r="N1" s="95" t="s">
        <v>23</v>
      </c>
      <c r="O1" s="95" t="s">
        <v>17</v>
      </c>
      <c r="P1" s="107" t="s">
        <v>30</v>
      </c>
      <c r="Q1" s="107" t="s">
        <v>5</v>
      </c>
      <c r="R1" s="107" t="s">
        <v>0</v>
      </c>
      <c r="S1" s="136" t="s">
        <v>23</v>
      </c>
      <c r="T1" s="113" t="s">
        <v>39</v>
      </c>
    </row>
    <row r="2" spans="1:20" ht="13.5" thickBot="1">
      <c r="A2" s="92" t="s">
        <v>23</v>
      </c>
      <c r="B2" s="96"/>
      <c r="C2" s="96"/>
      <c r="D2" s="134" t="s">
        <v>52</v>
      </c>
      <c r="E2" s="112" t="s">
        <v>53</v>
      </c>
      <c r="F2" s="100" t="s">
        <v>26</v>
      </c>
      <c r="G2" s="100" t="s">
        <v>26</v>
      </c>
      <c r="H2" s="100" t="s">
        <v>26</v>
      </c>
      <c r="I2" s="100" t="s">
        <v>2</v>
      </c>
      <c r="J2" s="96" t="s">
        <v>27</v>
      </c>
      <c r="K2" s="148" t="s">
        <v>37</v>
      </c>
      <c r="L2" s="96"/>
      <c r="M2" s="108" t="s">
        <v>19</v>
      </c>
      <c r="N2" s="96" t="s">
        <v>38</v>
      </c>
      <c r="O2" s="96"/>
      <c r="P2" s="108"/>
      <c r="Q2" s="108" t="s">
        <v>112</v>
      </c>
      <c r="R2" s="109"/>
      <c r="S2" s="137"/>
      <c r="T2" s="114"/>
    </row>
    <row r="3" spans="1:20" s="60" customFormat="1" ht="12.75">
      <c r="A3" s="44">
        <v>1</v>
      </c>
      <c r="B3" s="30" t="s">
        <v>42</v>
      </c>
      <c r="C3" s="73">
        <v>43838</v>
      </c>
      <c r="D3" s="87">
        <v>6601</v>
      </c>
      <c r="E3" s="130" t="s">
        <v>211</v>
      </c>
      <c r="F3" s="72">
        <v>197418.31</v>
      </c>
      <c r="G3" s="34"/>
      <c r="H3" s="34"/>
      <c r="I3" s="72">
        <v>29464.85</v>
      </c>
      <c r="J3" s="34"/>
      <c r="K3" s="50">
        <v>40063282158</v>
      </c>
      <c r="L3" s="31" t="s">
        <v>212</v>
      </c>
      <c r="M3" s="127" t="s">
        <v>170</v>
      </c>
      <c r="N3" s="55" t="s">
        <v>583</v>
      </c>
      <c r="O3" s="62" t="s">
        <v>123</v>
      </c>
      <c r="P3" s="46" t="s">
        <v>124</v>
      </c>
      <c r="Q3" s="36">
        <v>37</v>
      </c>
      <c r="R3" s="47" t="s">
        <v>166</v>
      </c>
      <c r="S3" s="33" t="s">
        <v>216</v>
      </c>
      <c r="T3" s="36" t="s">
        <v>103</v>
      </c>
    </row>
    <row r="4" spans="1:20" s="60" customFormat="1" ht="12.75">
      <c r="A4" s="44">
        <v>2</v>
      </c>
      <c r="B4" s="30" t="s">
        <v>42</v>
      </c>
      <c r="C4" s="73">
        <v>43857</v>
      </c>
      <c r="D4" s="87">
        <v>6512</v>
      </c>
      <c r="E4" s="88" t="s">
        <v>213</v>
      </c>
      <c r="F4" s="72">
        <v>47578.75</v>
      </c>
      <c r="G4" s="34"/>
      <c r="H4" s="34"/>
      <c r="I4" s="72">
        <v>13242.38</v>
      </c>
      <c r="J4" s="34"/>
      <c r="K4" s="50">
        <v>12741457363</v>
      </c>
      <c r="L4" s="31" t="s">
        <v>214</v>
      </c>
      <c r="M4" s="127" t="s">
        <v>142</v>
      </c>
      <c r="N4" s="55" t="s">
        <v>584</v>
      </c>
      <c r="O4" s="62" t="s">
        <v>120</v>
      </c>
      <c r="P4" s="46" t="s">
        <v>121</v>
      </c>
      <c r="Q4" s="36">
        <v>37</v>
      </c>
      <c r="R4" s="47" t="s">
        <v>585</v>
      </c>
      <c r="S4" s="33" t="s">
        <v>215</v>
      </c>
      <c r="T4" s="36" t="s">
        <v>103</v>
      </c>
    </row>
    <row r="5" spans="1:20" s="60" customFormat="1" ht="12.75">
      <c r="A5" s="44">
        <v>3</v>
      </c>
      <c r="B5" s="30" t="s">
        <v>42</v>
      </c>
      <c r="C5" s="73">
        <v>43878</v>
      </c>
      <c r="D5" s="87">
        <v>6617</v>
      </c>
      <c r="E5" s="88" t="s">
        <v>857</v>
      </c>
      <c r="F5" s="72">
        <v>17422.13</v>
      </c>
      <c r="G5" s="34"/>
      <c r="H5" s="34"/>
      <c r="I5" s="72">
        <v>2943.06</v>
      </c>
      <c r="J5" s="34"/>
      <c r="K5" s="50">
        <v>6061633</v>
      </c>
      <c r="L5" s="31" t="s">
        <v>99</v>
      </c>
      <c r="M5" s="127" t="s">
        <v>344</v>
      </c>
      <c r="N5" s="55" t="s">
        <v>858</v>
      </c>
      <c r="O5" s="62" t="s">
        <v>859</v>
      </c>
      <c r="P5" s="46" t="s">
        <v>124</v>
      </c>
      <c r="Q5" s="36">
        <v>37</v>
      </c>
      <c r="R5" s="47" t="s">
        <v>860</v>
      </c>
      <c r="S5" s="33" t="s">
        <v>861</v>
      </c>
      <c r="T5" s="36" t="s">
        <v>103</v>
      </c>
    </row>
    <row r="6" spans="1:20" s="60" customFormat="1" ht="12.75">
      <c r="A6" s="44">
        <v>4</v>
      </c>
      <c r="B6" s="30" t="s">
        <v>42</v>
      </c>
      <c r="C6" s="73">
        <v>43885</v>
      </c>
      <c r="D6" s="87">
        <v>1261</v>
      </c>
      <c r="E6" s="88">
        <v>31</v>
      </c>
      <c r="F6" s="72">
        <v>1125.93</v>
      </c>
      <c r="G6" s="34"/>
      <c r="H6" s="34"/>
      <c r="I6" s="72">
        <v>632.29</v>
      </c>
      <c r="J6" s="34"/>
      <c r="K6" s="50">
        <v>429672</v>
      </c>
      <c r="L6" s="31" t="s">
        <v>99</v>
      </c>
      <c r="M6" s="127" t="s">
        <v>862</v>
      </c>
      <c r="N6" s="55" t="s">
        <v>863</v>
      </c>
      <c r="O6" s="62" t="s">
        <v>864</v>
      </c>
      <c r="P6" s="46" t="s">
        <v>865</v>
      </c>
      <c r="Q6" s="36">
        <v>3</v>
      </c>
      <c r="R6" s="47" t="s">
        <v>866</v>
      </c>
      <c r="S6" s="33">
        <v>1056</v>
      </c>
      <c r="T6" s="36" t="s">
        <v>867</v>
      </c>
    </row>
    <row r="7" spans="1:20" s="60" customFormat="1" ht="12.75">
      <c r="A7" s="44">
        <v>5</v>
      </c>
      <c r="B7" s="30" t="s">
        <v>42</v>
      </c>
      <c r="C7" s="73">
        <v>43889</v>
      </c>
      <c r="D7" s="87">
        <v>3909</v>
      </c>
      <c r="E7" s="88">
        <v>17</v>
      </c>
      <c r="F7" s="72">
        <v>51966.16</v>
      </c>
      <c r="G7" s="34"/>
      <c r="H7" s="34"/>
      <c r="I7" s="72">
        <v>4789.66</v>
      </c>
      <c r="J7" s="34"/>
      <c r="K7" s="50">
        <v>16891990</v>
      </c>
      <c r="L7" s="31" t="s">
        <v>868</v>
      </c>
      <c r="M7" s="127" t="s">
        <v>869</v>
      </c>
      <c r="N7" s="55" t="s">
        <v>870</v>
      </c>
      <c r="O7" s="62" t="s">
        <v>871</v>
      </c>
      <c r="P7" s="46" t="s">
        <v>872</v>
      </c>
      <c r="Q7" s="36">
        <v>12</v>
      </c>
      <c r="R7" s="47" t="s">
        <v>387</v>
      </c>
      <c r="S7" s="33">
        <v>1115</v>
      </c>
      <c r="T7" s="36" t="s">
        <v>103</v>
      </c>
    </row>
    <row r="8" spans="1:20" s="60" customFormat="1" ht="12.75">
      <c r="A8" s="44">
        <v>6</v>
      </c>
      <c r="B8" s="30" t="s">
        <v>42</v>
      </c>
      <c r="C8" s="73">
        <v>44032</v>
      </c>
      <c r="D8" s="87">
        <v>771</v>
      </c>
      <c r="E8" s="88" t="s">
        <v>1224</v>
      </c>
      <c r="F8" s="72">
        <v>8223.37</v>
      </c>
      <c r="G8" s="34"/>
      <c r="H8" s="34"/>
      <c r="I8" s="72">
        <v>2130.6</v>
      </c>
      <c r="J8" s="34"/>
      <c r="K8" s="50">
        <v>32014087</v>
      </c>
      <c r="L8" s="31" t="s">
        <v>99</v>
      </c>
      <c r="M8" s="127" t="s">
        <v>1225</v>
      </c>
      <c r="N8" s="55" t="s">
        <v>1226</v>
      </c>
      <c r="O8" s="62" t="s">
        <v>1227</v>
      </c>
      <c r="P8" s="46" t="s">
        <v>1228</v>
      </c>
      <c r="Q8" s="36">
        <v>5</v>
      </c>
      <c r="R8" s="47" t="s">
        <v>1229</v>
      </c>
      <c r="S8" s="33" t="s">
        <v>1230</v>
      </c>
      <c r="T8" s="36" t="s">
        <v>867</v>
      </c>
    </row>
    <row r="9" spans="1:20" s="60" customFormat="1" ht="12.75">
      <c r="A9" s="44">
        <v>7</v>
      </c>
      <c r="B9" s="30" t="s">
        <v>42</v>
      </c>
      <c r="C9" s="73">
        <v>44056</v>
      </c>
      <c r="D9" s="87">
        <v>552</v>
      </c>
      <c r="E9" s="88">
        <v>7</v>
      </c>
      <c r="F9" s="72">
        <v>691.62</v>
      </c>
      <c r="G9" s="34"/>
      <c r="H9" s="34"/>
      <c r="I9" s="72">
        <v>913.57</v>
      </c>
      <c r="J9" s="34"/>
      <c r="K9" s="50">
        <v>346147</v>
      </c>
      <c r="L9" s="31" t="s">
        <v>654</v>
      </c>
      <c r="M9" s="127" t="s">
        <v>382</v>
      </c>
      <c r="N9" s="55" t="s">
        <v>1421</v>
      </c>
      <c r="O9" s="62" t="s">
        <v>1422</v>
      </c>
      <c r="P9" s="46" t="s">
        <v>1423</v>
      </c>
      <c r="Q9" s="36">
        <v>6</v>
      </c>
      <c r="R9" s="47" t="s">
        <v>1470</v>
      </c>
      <c r="S9" s="33" t="s">
        <v>1424</v>
      </c>
      <c r="T9" s="36" t="s">
        <v>867</v>
      </c>
    </row>
    <row r="10" spans="1:20" s="60" customFormat="1" ht="12.75">
      <c r="A10" s="44">
        <v>8</v>
      </c>
      <c r="B10" s="30" t="s">
        <v>42</v>
      </c>
      <c r="C10" s="73">
        <v>44067</v>
      </c>
      <c r="D10" s="87">
        <v>651</v>
      </c>
      <c r="E10" s="88" t="s">
        <v>1425</v>
      </c>
      <c r="F10" s="72">
        <v>2711.29</v>
      </c>
      <c r="G10" s="34"/>
      <c r="H10" s="34"/>
      <c r="I10" s="72">
        <v>1352.94</v>
      </c>
      <c r="J10" s="34"/>
      <c r="K10" s="50">
        <v>1072327</v>
      </c>
      <c r="L10" s="31" t="s">
        <v>99</v>
      </c>
      <c r="M10" s="127" t="s">
        <v>862</v>
      </c>
      <c r="N10" s="55" t="s">
        <v>1426</v>
      </c>
      <c r="O10" s="62" t="s">
        <v>1427</v>
      </c>
      <c r="P10" s="46" t="s">
        <v>1428</v>
      </c>
      <c r="Q10" s="36">
        <v>6</v>
      </c>
      <c r="R10" s="47" t="s">
        <v>1429</v>
      </c>
      <c r="S10" s="33" t="s">
        <v>1430</v>
      </c>
      <c r="T10" s="36" t="s">
        <v>867</v>
      </c>
    </row>
    <row r="11" spans="1:20" s="60" customFormat="1" ht="12.75">
      <c r="A11" s="44">
        <v>9</v>
      </c>
      <c r="B11" s="30" t="s">
        <v>42</v>
      </c>
      <c r="C11" s="73">
        <v>44075</v>
      </c>
      <c r="D11" s="87">
        <v>6512</v>
      </c>
      <c r="E11" s="88" t="s">
        <v>1012</v>
      </c>
      <c r="F11" s="72">
        <v>25005.28</v>
      </c>
      <c r="G11" s="34"/>
      <c r="H11" s="34"/>
      <c r="I11" s="72">
        <v>3843.82</v>
      </c>
      <c r="J11" s="34"/>
      <c r="K11" s="50">
        <v>8216325</v>
      </c>
      <c r="L11" s="31" t="s">
        <v>99</v>
      </c>
      <c r="M11" s="127" t="s">
        <v>510</v>
      </c>
      <c r="N11" s="55" t="s">
        <v>1585</v>
      </c>
      <c r="O11" s="62" t="s">
        <v>1586</v>
      </c>
      <c r="P11" s="46" t="s">
        <v>1587</v>
      </c>
      <c r="Q11" s="36">
        <v>37</v>
      </c>
      <c r="R11" s="47" t="s">
        <v>144</v>
      </c>
      <c r="S11" s="33" t="s">
        <v>1259</v>
      </c>
      <c r="T11" s="36" t="s">
        <v>103</v>
      </c>
    </row>
    <row r="12" spans="1:20" s="60" customFormat="1" ht="12.75">
      <c r="A12" s="44">
        <v>10</v>
      </c>
      <c r="B12" s="30" t="s">
        <v>42</v>
      </c>
      <c r="C12" s="73">
        <v>44075</v>
      </c>
      <c r="D12" s="87">
        <v>6512</v>
      </c>
      <c r="E12" s="88">
        <v>9</v>
      </c>
      <c r="F12" s="72">
        <v>24720.19</v>
      </c>
      <c r="G12" s="34"/>
      <c r="H12" s="34"/>
      <c r="I12" s="72">
        <v>3877.9</v>
      </c>
      <c r="J12" s="34"/>
      <c r="K12" s="50">
        <v>8968117</v>
      </c>
      <c r="L12" s="31" t="s">
        <v>99</v>
      </c>
      <c r="M12" s="127" t="s">
        <v>344</v>
      </c>
      <c r="N12" s="55" t="s">
        <v>1588</v>
      </c>
      <c r="O12" s="62" t="s">
        <v>1586</v>
      </c>
      <c r="P12" s="46" t="s">
        <v>1589</v>
      </c>
      <c r="Q12" s="36">
        <v>37</v>
      </c>
      <c r="R12" s="47" t="s">
        <v>144</v>
      </c>
      <c r="S12" s="33">
        <v>1606</v>
      </c>
      <c r="T12" s="36" t="s">
        <v>103</v>
      </c>
    </row>
    <row r="13" spans="1:20" s="60" customFormat="1" ht="12.75">
      <c r="A13" s="44">
        <v>11</v>
      </c>
      <c r="B13" s="30" t="s">
        <v>42</v>
      </c>
      <c r="C13" s="73">
        <v>44083</v>
      </c>
      <c r="D13" s="87">
        <v>1236</v>
      </c>
      <c r="E13" s="88" t="s">
        <v>1590</v>
      </c>
      <c r="F13" s="72">
        <v>7045.72</v>
      </c>
      <c r="G13" s="34"/>
      <c r="H13" s="34"/>
      <c r="I13" s="72">
        <v>1807</v>
      </c>
      <c r="J13" s="34"/>
      <c r="K13" s="50">
        <v>2504742</v>
      </c>
      <c r="L13" s="31" t="s">
        <v>868</v>
      </c>
      <c r="M13" s="127" t="s">
        <v>1591</v>
      </c>
      <c r="N13" s="55" t="s">
        <v>1592</v>
      </c>
      <c r="O13" s="62" t="s">
        <v>1593</v>
      </c>
      <c r="P13" s="46" t="s">
        <v>1594</v>
      </c>
      <c r="Q13" s="36">
        <v>8</v>
      </c>
      <c r="R13" s="47" t="s">
        <v>1595</v>
      </c>
      <c r="S13" s="33" t="s">
        <v>1596</v>
      </c>
      <c r="T13" s="36" t="s">
        <v>867</v>
      </c>
    </row>
    <row r="14" spans="1:20" s="60" customFormat="1" ht="12.75">
      <c r="A14" s="44"/>
      <c r="B14" s="30"/>
      <c r="C14" s="73"/>
      <c r="D14" s="87"/>
      <c r="E14" s="88"/>
      <c r="F14" s="72"/>
      <c r="G14" s="34"/>
      <c r="H14" s="34"/>
      <c r="I14" s="72"/>
      <c r="J14" s="34"/>
      <c r="K14" s="50"/>
      <c r="L14" s="31"/>
      <c r="M14" s="127"/>
      <c r="N14" s="55"/>
      <c r="O14" s="62"/>
      <c r="P14" s="46"/>
      <c r="Q14" s="36"/>
      <c r="R14" s="47"/>
      <c r="S14" s="33"/>
      <c r="T14" s="36"/>
    </row>
    <row r="15" spans="1:20" s="60" customFormat="1" ht="12.75">
      <c r="A15" s="44"/>
      <c r="B15" s="30"/>
      <c r="C15" s="73"/>
      <c r="D15" s="87"/>
      <c r="E15" s="88"/>
      <c r="F15" s="72"/>
      <c r="G15" s="34"/>
      <c r="H15" s="34"/>
      <c r="I15" s="72"/>
      <c r="J15" s="34"/>
      <c r="K15" s="50"/>
      <c r="L15" s="31"/>
      <c r="M15" s="127"/>
      <c r="N15" s="55"/>
      <c r="O15" s="62"/>
      <c r="P15" s="46"/>
      <c r="Q15" s="36"/>
      <c r="R15" s="47"/>
      <c r="S15" s="33"/>
      <c r="T15" s="36"/>
    </row>
    <row r="16" spans="1:20" s="60" customFormat="1" ht="12.75">
      <c r="A16" s="44"/>
      <c r="B16" s="30"/>
      <c r="C16" s="73"/>
      <c r="D16" s="87"/>
      <c r="E16" s="88"/>
      <c r="F16" s="72"/>
      <c r="G16" s="34"/>
      <c r="H16" s="34"/>
      <c r="I16" s="72"/>
      <c r="J16" s="34"/>
      <c r="K16" s="50"/>
      <c r="L16" s="31"/>
      <c r="M16" s="127"/>
      <c r="N16" s="55"/>
      <c r="O16" s="62"/>
      <c r="P16" s="46"/>
      <c r="Q16" s="36"/>
      <c r="R16" s="47"/>
      <c r="S16" s="33"/>
      <c r="T16" s="36"/>
    </row>
    <row r="17" spans="1:20" s="60" customFormat="1" ht="12.75">
      <c r="A17" s="44"/>
      <c r="B17" s="30"/>
      <c r="C17" s="73"/>
      <c r="D17" s="87"/>
      <c r="E17" s="88"/>
      <c r="F17" s="72"/>
      <c r="G17" s="34"/>
      <c r="H17" s="34"/>
      <c r="I17" s="72"/>
      <c r="J17" s="34"/>
      <c r="K17" s="50"/>
      <c r="L17" s="31"/>
      <c r="M17" s="127"/>
      <c r="N17" s="55"/>
      <c r="O17" s="62"/>
      <c r="P17" s="46"/>
      <c r="Q17" s="36"/>
      <c r="R17" s="47"/>
      <c r="S17" s="33"/>
      <c r="T17" s="36"/>
    </row>
    <row r="18" spans="1:20" s="60" customFormat="1" ht="12.75">
      <c r="A18" s="44"/>
      <c r="B18" s="30"/>
      <c r="C18" s="73"/>
      <c r="D18" s="87"/>
      <c r="E18" s="88"/>
      <c r="F18" s="72"/>
      <c r="G18" s="34"/>
      <c r="H18" s="34"/>
      <c r="I18" s="72"/>
      <c r="J18" s="34"/>
      <c r="K18" s="50"/>
      <c r="L18" s="31"/>
      <c r="M18" s="127"/>
      <c r="N18" s="55"/>
      <c r="O18" s="62"/>
      <c r="P18" s="46"/>
      <c r="Q18" s="36"/>
      <c r="R18" s="47"/>
      <c r="S18" s="33"/>
      <c r="T18" s="36"/>
    </row>
    <row r="19" spans="1:20" s="60" customFormat="1" ht="12.75">
      <c r="A19" s="44"/>
      <c r="B19" s="30"/>
      <c r="C19" s="73"/>
      <c r="D19" s="87"/>
      <c r="E19" s="88"/>
      <c r="F19" s="72"/>
      <c r="G19" s="34"/>
      <c r="H19" s="34"/>
      <c r="I19" s="72"/>
      <c r="J19" s="34"/>
      <c r="K19" s="50"/>
      <c r="L19" s="31"/>
      <c r="M19" s="127"/>
      <c r="N19" s="55"/>
      <c r="O19" s="62"/>
      <c r="P19" s="46"/>
      <c r="Q19" s="36"/>
      <c r="R19" s="47"/>
      <c r="S19" s="33"/>
      <c r="T19" s="36"/>
    </row>
    <row r="20" spans="1:20" s="60" customFormat="1" ht="12.75">
      <c r="A20" s="44"/>
      <c r="B20" s="30"/>
      <c r="C20" s="73"/>
      <c r="D20" s="87"/>
      <c r="E20" s="88"/>
      <c r="F20" s="72"/>
      <c r="G20" s="34"/>
      <c r="H20" s="34"/>
      <c r="I20" s="72"/>
      <c r="J20" s="34"/>
      <c r="K20" s="50"/>
      <c r="L20" s="31"/>
      <c r="M20" s="127"/>
      <c r="N20" s="55"/>
      <c r="O20" s="62"/>
      <c r="P20" s="46"/>
      <c r="Q20" s="36"/>
      <c r="R20" s="47"/>
      <c r="S20" s="33"/>
      <c r="T20" s="36"/>
    </row>
    <row r="21" spans="1:20" s="60" customFormat="1" ht="12.75">
      <c r="A21" s="44"/>
      <c r="B21" s="30"/>
      <c r="C21" s="73"/>
      <c r="D21" s="87"/>
      <c r="E21" s="88"/>
      <c r="F21" s="72"/>
      <c r="G21" s="34"/>
      <c r="H21" s="34"/>
      <c r="I21" s="72"/>
      <c r="J21" s="34"/>
      <c r="K21" s="50"/>
      <c r="L21" s="31"/>
      <c r="M21" s="127"/>
      <c r="N21" s="55"/>
      <c r="O21" s="62"/>
      <c r="P21" s="46"/>
      <c r="Q21" s="36"/>
      <c r="R21" s="47"/>
      <c r="S21" s="33"/>
      <c r="T21" s="36"/>
    </row>
    <row r="22" spans="1:20" s="60" customFormat="1" ht="12.75">
      <c r="A22" s="44"/>
      <c r="B22" s="30"/>
      <c r="C22" s="73"/>
      <c r="D22" s="87"/>
      <c r="E22" s="88"/>
      <c r="F22" s="72"/>
      <c r="G22" s="34"/>
      <c r="H22" s="34"/>
      <c r="I22" s="72"/>
      <c r="J22" s="34"/>
      <c r="K22" s="50"/>
      <c r="L22" s="31"/>
      <c r="M22" s="127"/>
      <c r="N22" s="55"/>
      <c r="O22" s="62"/>
      <c r="P22" s="46"/>
      <c r="Q22" s="36"/>
      <c r="R22" s="47"/>
      <c r="S22" s="33"/>
      <c r="T22" s="36"/>
    </row>
    <row r="23" spans="1:20" s="60" customFormat="1" ht="12.75">
      <c r="A23" s="44"/>
      <c r="B23" s="30"/>
      <c r="C23" s="73"/>
      <c r="D23" s="87"/>
      <c r="E23" s="88"/>
      <c r="F23" s="72"/>
      <c r="G23" s="34"/>
      <c r="H23" s="34"/>
      <c r="I23" s="72"/>
      <c r="J23" s="34"/>
      <c r="K23" s="50"/>
      <c r="L23" s="31"/>
      <c r="M23" s="127"/>
      <c r="N23" s="55"/>
      <c r="O23" s="62"/>
      <c r="P23" s="46"/>
      <c r="Q23" s="36"/>
      <c r="R23" s="47"/>
      <c r="S23" s="33"/>
      <c r="T23" s="36"/>
    </row>
    <row r="24" spans="1:20" s="60" customFormat="1" ht="12.75">
      <c r="A24" s="44"/>
      <c r="B24" s="30"/>
      <c r="C24" s="73"/>
      <c r="D24" s="87"/>
      <c r="E24" s="88"/>
      <c r="F24" s="72"/>
      <c r="G24" s="34"/>
      <c r="H24" s="34"/>
      <c r="I24" s="72"/>
      <c r="J24" s="34"/>
      <c r="K24" s="50"/>
      <c r="L24" s="31"/>
      <c r="M24" s="127"/>
      <c r="N24" s="55"/>
      <c r="O24" s="62"/>
      <c r="P24" s="46"/>
      <c r="Q24" s="36"/>
      <c r="R24" s="47"/>
      <c r="S24" s="33"/>
      <c r="T24" s="36"/>
    </row>
    <row r="25" spans="1:20" s="60" customFormat="1" ht="12.75">
      <c r="A25" s="44"/>
      <c r="B25" s="30"/>
      <c r="C25" s="73"/>
      <c r="D25" s="87"/>
      <c r="E25" s="88"/>
      <c r="F25" s="72"/>
      <c r="G25" s="34"/>
      <c r="H25" s="34"/>
      <c r="I25" s="72"/>
      <c r="J25" s="34"/>
      <c r="K25" s="50"/>
      <c r="L25" s="31"/>
      <c r="M25" s="127"/>
      <c r="N25" s="55"/>
      <c r="O25" s="62"/>
      <c r="P25" s="46"/>
      <c r="Q25" s="36"/>
      <c r="R25" s="47"/>
      <c r="S25" s="33"/>
      <c r="T25" s="36"/>
    </row>
    <row r="26" spans="1:20" s="60" customFormat="1" ht="12.75">
      <c r="A26" s="44"/>
      <c r="B26" s="30"/>
      <c r="C26" s="73"/>
      <c r="D26" s="87"/>
      <c r="E26" s="88"/>
      <c r="F26" s="72"/>
      <c r="G26" s="34"/>
      <c r="H26" s="34"/>
      <c r="I26" s="72"/>
      <c r="J26" s="34"/>
      <c r="K26" s="50"/>
      <c r="L26" s="31"/>
      <c r="M26" s="127"/>
      <c r="N26" s="55"/>
      <c r="O26" s="62"/>
      <c r="P26" s="46"/>
      <c r="Q26" s="36"/>
      <c r="R26" s="47"/>
      <c r="S26" s="33"/>
      <c r="T26" s="36"/>
    </row>
    <row r="27" spans="1:20" s="60" customFormat="1" ht="12.75">
      <c r="A27" s="44"/>
      <c r="B27" s="30"/>
      <c r="C27" s="73"/>
      <c r="D27" s="87"/>
      <c r="E27" s="88"/>
      <c r="F27" s="72"/>
      <c r="G27" s="34"/>
      <c r="H27" s="34"/>
      <c r="I27" s="72"/>
      <c r="J27" s="34"/>
      <c r="K27" s="50"/>
      <c r="L27" s="31"/>
      <c r="M27" s="127"/>
      <c r="N27" s="55"/>
      <c r="O27" s="62"/>
      <c r="P27" s="46"/>
      <c r="Q27" s="36"/>
      <c r="R27" s="47"/>
      <c r="S27" s="33"/>
      <c r="T27" s="36"/>
    </row>
    <row r="28" spans="1:20" s="60" customFormat="1" ht="12.75">
      <c r="A28" s="44"/>
      <c r="B28" s="30"/>
      <c r="C28" s="73"/>
      <c r="D28" s="87"/>
      <c r="E28" s="88"/>
      <c r="F28" s="72"/>
      <c r="G28" s="34"/>
      <c r="H28" s="34"/>
      <c r="I28" s="72"/>
      <c r="J28" s="34"/>
      <c r="K28" s="50"/>
      <c r="L28" s="31"/>
      <c r="M28" s="127"/>
      <c r="N28" s="55"/>
      <c r="O28" s="62"/>
      <c r="P28" s="46"/>
      <c r="Q28" s="36"/>
      <c r="R28" s="47"/>
      <c r="S28" s="33"/>
      <c r="T28" s="36"/>
    </row>
    <row r="29" spans="1:20" s="60" customFormat="1" ht="12.75">
      <c r="A29" s="44"/>
      <c r="B29" s="30"/>
      <c r="C29" s="73"/>
      <c r="D29" s="87"/>
      <c r="E29" s="88"/>
      <c r="F29" s="72"/>
      <c r="G29" s="34"/>
      <c r="H29" s="34"/>
      <c r="I29" s="72"/>
      <c r="J29" s="34"/>
      <c r="K29" s="50"/>
      <c r="L29" s="31"/>
      <c r="M29" s="127"/>
      <c r="N29" s="55"/>
      <c r="O29" s="62"/>
      <c r="P29" s="46"/>
      <c r="Q29" s="36"/>
      <c r="R29" s="47"/>
      <c r="S29" s="33"/>
      <c r="T29" s="36"/>
    </row>
    <row r="30" spans="1:20" s="60" customFormat="1" ht="12.75">
      <c r="A30" s="44"/>
      <c r="B30" s="30"/>
      <c r="C30" s="73"/>
      <c r="D30" s="87"/>
      <c r="E30" s="88"/>
      <c r="F30" s="72"/>
      <c r="G30" s="34"/>
      <c r="H30" s="34"/>
      <c r="I30" s="72"/>
      <c r="J30" s="34"/>
      <c r="K30" s="50"/>
      <c r="L30" s="31"/>
      <c r="M30" s="127"/>
      <c r="N30" s="55"/>
      <c r="O30" s="62"/>
      <c r="P30" s="46"/>
      <c r="Q30" s="36"/>
      <c r="R30" s="47"/>
      <c r="S30" s="33"/>
      <c r="T30" s="36"/>
    </row>
    <row r="31" spans="1:20" s="60" customFormat="1" ht="12.75">
      <c r="A31" s="44"/>
      <c r="B31" s="30"/>
      <c r="C31" s="73"/>
      <c r="D31" s="87"/>
      <c r="E31" s="88"/>
      <c r="F31" s="72"/>
      <c r="G31" s="34"/>
      <c r="H31" s="34"/>
      <c r="I31" s="72"/>
      <c r="J31" s="34"/>
      <c r="K31" s="50"/>
      <c r="L31" s="31"/>
      <c r="M31" s="127"/>
      <c r="N31" s="55"/>
      <c r="O31" s="62"/>
      <c r="P31" s="46"/>
      <c r="Q31" s="36"/>
      <c r="R31" s="47"/>
      <c r="S31" s="33"/>
      <c r="T31" s="36"/>
    </row>
    <row r="32" spans="1:20" s="60" customFormat="1" ht="12.75">
      <c r="A32" s="44"/>
      <c r="B32" s="30"/>
      <c r="C32" s="73"/>
      <c r="D32" s="87"/>
      <c r="E32" s="88"/>
      <c r="F32" s="72"/>
      <c r="G32" s="34"/>
      <c r="H32" s="34"/>
      <c r="I32" s="72"/>
      <c r="J32" s="34"/>
      <c r="K32" s="50"/>
      <c r="L32" s="31"/>
      <c r="M32" s="127"/>
      <c r="N32" s="55"/>
      <c r="O32" s="62"/>
      <c r="P32" s="46"/>
      <c r="Q32" s="36"/>
      <c r="R32" s="47"/>
      <c r="S32" s="33"/>
      <c r="T32" s="36"/>
    </row>
    <row r="33" spans="1:20" s="60" customFormat="1" ht="12.75">
      <c r="A33" s="44"/>
      <c r="B33" s="30"/>
      <c r="C33" s="73"/>
      <c r="D33" s="87"/>
      <c r="E33" s="88"/>
      <c r="F33" s="72"/>
      <c r="G33" s="34"/>
      <c r="H33" s="34"/>
      <c r="I33" s="72"/>
      <c r="J33" s="34"/>
      <c r="K33" s="50"/>
      <c r="L33" s="31"/>
      <c r="M33" s="127"/>
      <c r="N33" s="55"/>
      <c r="O33" s="62"/>
      <c r="P33" s="46"/>
      <c r="Q33" s="36"/>
      <c r="R33" s="47"/>
      <c r="S33" s="33"/>
      <c r="T33" s="36"/>
    </row>
    <row r="34" spans="1:20" s="60" customFormat="1" ht="12.75">
      <c r="A34" s="44"/>
      <c r="B34" s="30"/>
      <c r="C34" s="73"/>
      <c r="D34" s="87"/>
      <c r="E34" s="88"/>
      <c r="F34" s="72"/>
      <c r="G34" s="34"/>
      <c r="H34" s="34"/>
      <c r="I34" s="72"/>
      <c r="J34" s="34"/>
      <c r="K34" s="50"/>
      <c r="L34" s="31"/>
      <c r="M34" s="127"/>
      <c r="N34" s="55"/>
      <c r="O34" s="62"/>
      <c r="P34" s="46"/>
      <c r="Q34" s="36"/>
      <c r="R34" s="47"/>
      <c r="S34" s="33"/>
      <c r="T34" s="36"/>
    </row>
    <row r="35" spans="1:20" s="60" customFormat="1" ht="12.75">
      <c r="A35" s="44"/>
      <c r="B35" s="30"/>
      <c r="C35" s="73"/>
      <c r="D35" s="87"/>
      <c r="E35" s="88"/>
      <c r="F35" s="72"/>
      <c r="G35" s="34"/>
      <c r="H35" s="34"/>
      <c r="I35" s="72"/>
      <c r="J35" s="34"/>
      <c r="K35" s="50"/>
      <c r="L35" s="31"/>
      <c r="M35" s="127"/>
      <c r="N35" s="55"/>
      <c r="O35" s="62"/>
      <c r="P35" s="46"/>
      <c r="Q35" s="36"/>
      <c r="R35" s="47"/>
      <c r="S35" s="33"/>
      <c r="T35" s="36"/>
    </row>
    <row r="36" spans="1:20" s="60" customFormat="1" ht="12.75">
      <c r="A36" s="44"/>
      <c r="B36" s="30"/>
      <c r="C36" s="73"/>
      <c r="D36" s="87"/>
      <c r="E36" s="88"/>
      <c r="F36" s="72"/>
      <c r="G36" s="34"/>
      <c r="H36" s="34"/>
      <c r="I36" s="72"/>
      <c r="J36" s="34"/>
      <c r="K36" s="50"/>
      <c r="L36" s="31"/>
      <c r="M36" s="127"/>
      <c r="N36" s="55"/>
      <c r="O36" s="62"/>
      <c r="P36" s="46"/>
      <c r="Q36" s="36"/>
      <c r="R36" s="47"/>
      <c r="S36" s="33"/>
      <c r="T36" s="36"/>
    </row>
  </sheetData>
  <sheetProtection/>
  <mergeCells count="1">
    <mergeCell ref="D1:E1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14" scale="70" r:id="rId1"/>
  <headerFooter>
    <oddHeader>&amp;LI. MUNICIPALIDAD DE ÑUÑOA
DIRECCION DE OBRAS MUNICIPALES
DEPARTAMENTO DE INFORMATICA Y CATASTRO&amp;CLISTADO MAESTRO DE ANTE PROYECTOS DE PERMISOS DE
EDIFICACION&amp;RPERIODO: 2017</oddHeader>
    <oddFooter>&amp;L&amp;F&amp;C&amp;P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36"/>
  <sheetViews>
    <sheetView zoomScalePageLayoutView="0" workbookViewId="0" topLeftCell="A1">
      <pane ySplit="1" topLeftCell="A2" activePane="bottomLeft" state="frozen"/>
      <selection pane="topLeft" activeCell="Q9" sqref="Q9"/>
      <selection pane="bottomLeft" activeCell="A26" sqref="A26"/>
    </sheetView>
  </sheetViews>
  <sheetFormatPr defaultColWidth="11.421875" defaultRowHeight="12.75"/>
  <cols>
    <col min="1" max="1" width="5.8515625" style="74" bestFit="1" customWidth="1"/>
    <col min="2" max="2" width="5.421875" style="74" bestFit="1" customWidth="1"/>
    <col min="3" max="3" width="10.140625" style="1" bestFit="1" customWidth="1"/>
    <col min="4" max="4" width="6.00390625" style="156" bestFit="1" customWidth="1"/>
    <col min="5" max="5" width="36.8515625" style="27" bestFit="1" customWidth="1"/>
    <col min="6" max="6" width="57.28125" style="1" bestFit="1" customWidth="1"/>
    <col min="7" max="7" width="11.7109375" style="27" bestFit="1" customWidth="1"/>
    <col min="8" max="8" width="50.00390625" style="1" bestFit="1" customWidth="1"/>
    <col min="9" max="9" width="34.421875" style="27" customWidth="1"/>
    <col min="10" max="10" width="87.00390625" style="22" bestFit="1" customWidth="1"/>
    <col min="11" max="11" width="9.28125" style="17" bestFit="1" customWidth="1"/>
    <col min="12" max="16384" width="11.421875" style="1" customWidth="1"/>
  </cols>
  <sheetData>
    <row r="1" spans="1:11" s="6" customFormat="1" ht="12.75">
      <c r="A1" s="91" t="s">
        <v>54</v>
      </c>
      <c r="B1" s="91" t="s">
        <v>11</v>
      </c>
      <c r="C1" s="116" t="s">
        <v>15</v>
      </c>
      <c r="D1" s="207" t="s">
        <v>3</v>
      </c>
      <c r="E1" s="206"/>
      <c r="F1" s="119" t="s">
        <v>17</v>
      </c>
      <c r="G1" s="95" t="s">
        <v>4</v>
      </c>
      <c r="H1" s="119" t="s">
        <v>16</v>
      </c>
      <c r="I1" s="136" t="s">
        <v>23</v>
      </c>
      <c r="J1" s="139" t="s">
        <v>5</v>
      </c>
      <c r="K1" s="95" t="s">
        <v>6</v>
      </c>
    </row>
    <row r="2" spans="1:11" s="6" customFormat="1" ht="13.5" thickBot="1">
      <c r="A2" s="115"/>
      <c r="B2" s="115"/>
      <c r="C2" s="117"/>
      <c r="D2" s="155" t="s">
        <v>52</v>
      </c>
      <c r="E2" s="118" t="s">
        <v>53</v>
      </c>
      <c r="F2" s="120"/>
      <c r="G2" s="143"/>
      <c r="H2" s="120"/>
      <c r="I2" s="143"/>
      <c r="J2" s="140"/>
      <c r="K2" s="121"/>
    </row>
    <row r="3" spans="1:11" s="60" customFormat="1" ht="12.75">
      <c r="A3" s="44">
        <v>1</v>
      </c>
      <c r="B3" s="44" t="s">
        <v>55</v>
      </c>
      <c r="C3" s="73">
        <v>43843</v>
      </c>
      <c r="D3" s="90">
        <v>3932</v>
      </c>
      <c r="E3" s="47" t="s">
        <v>234</v>
      </c>
      <c r="F3" s="34" t="s">
        <v>235</v>
      </c>
      <c r="G3" s="33" t="s">
        <v>249</v>
      </c>
      <c r="H3" s="34" t="s">
        <v>127</v>
      </c>
      <c r="I3" s="33">
        <v>2980</v>
      </c>
      <c r="J3" s="141" t="s">
        <v>250</v>
      </c>
      <c r="K3" s="36" t="s">
        <v>104</v>
      </c>
    </row>
    <row r="4" spans="1:11" s="60" customFormat="1" ht="12.75">
      <c r="A4" s="44">
        <v>2</v>
      </c>
      <c r="B4" s="44" t="s">
        <v>55</v>
      </c>
      <c r="C4" s="73">
        <v>43846</v>
      </c>
      <c r="D4" s="90">
        <v>2</v>
      </c>
      <c r="E4" s="47" t="s">
        <v>236</v>
      </c>
      <c r="F4" s="34" t="s">
        <v>172</v>
      </c>
      <c r="G4" s="33" t="s">
        <v>251</v>
      </c>
      <c r="H4" s="34" t="s">
        <v>237</v>
      </c>
      <c r="I4" s="33" t="s">
        <v>238</v>
      </c>
      <c r="J4" s="141" t="s">
        <v>252</v>
      </c>
      <c r="K4" s="36" t="s">
        <v>239</v>
      </c>
    </row>
    <row r="5" spans="1:11" s="60" customFormat="1" ht="12.75">
      <c r="A5" s="44">
        <v>3</v>
      </c>
      <c r="B5" s="44" t="s">
        <v>55</v>
      </c>
      <c r="C5" s="73">
        <v>43866</v>
      </c>
      <c r="D5" s="90">
        <v>950</v>
      </c>
      <c r="E5" s="47" t="s">
        <v>873</v>
      </c>
      <c r="F5" s="34" t="s">
        <v>874</v>
      </c>
      <c r="G5" s="33" t="s">
        <v>875</v>
      </c>
      <c r="H5" s="34" t="s">
        <v>876</v>
      </c>
      <c r="I5" s="33" t="s">
        <v>877</v>
      </c>
      <c r="J5" s="141" t="s">
        <v>878</v>
      </c>
      <c r="K5" s="36" t="s">
        <v>104</v>
      </c>
    </row>
    <row r="6" spans="1:11" s="60" customFormat="1" ht="12.75">
      <c r="A6" s="44">
        <v>4</v>
      </c>
      <c r="B6" s="44" t="s">
        <v>55</v>
      </c>
      <c r="C6" s="73">
        <v>43873</v>
      </c>
      <c r="D6" s="90">
        <v>950</v>
      </c>
      <c r="E6" s="47" t="s">
        <v>879</v>
      </c>
      <c r="F6" s="34" t="s">
        <v>193</v>
      </c>
      <c r="G6" s="33"/>
      <c r="H6" s="34" t="s">
        <v>716</v>
      </c>
      <c r="I6" s="33">
        <v>200</v>
      </c>
      <c r="J6" s="141"/>
      <c r="K6" s="36" t="s">
        <v>104</v>
      </c>
    </row>
    <row r="7" spans="1:11" s="60" customFormat="1" ht="12.75">
      <c r="A7" s="44">
        <v>5</v>
      </c>
      <c r="B7" s="44" t="s">
        <v>55</v>
      </c>
      <c r="C7" s="73">
        <v>43874</v>
      </c>
      <c r="D7" s="90">
        <v>6527</v>
      </c>
      <c r="E7" s="47" t="s">
        <v>880</v>
      </c>
      <c r="F7" s="34" t="s">
        <v>306</v>
      </c>
      <c r="G7" s="33" t="s">
        <v>881</v>
      </c>
      <c r="H7" s="34" t="s">
        <v>144</v>
      </c>
      <c r="I7" s="33">
        <v>2418</v>
      </c>
      <c r="J7" s="141" t="s">
        <v>882</v>
      </c>
      <c r="K7" s="36" t="s">
        <v>104</v>
      </c>
    </row>
    <row r="8" spans="1:11" s="60" customFormat="1" ht="12.75">
      <c r="A8" s="44">
        <v>6</v>
      </c>
      <c r="B8" s="44" t="s">
        <v>55</v>
      </c>
      <c r="C8" s="73">
        <v>43879</v>
      </c>
      <c r="D8" s="90">
        <v>1450</v>
      </c>
      <c r="E8" s="47" t="s">
        <v>883</v>
      </c>
      <c r="F8" s="34" t="s">
        <v>884</v>
      </c>
      <c r="G8" s="33" t="s">
        <v>885</v>
      </c>
      <c r="H8" s="34" t="s">
        <v>807</v>
      </c>
      <c r="I8" s="33" t="s">
        <v>886</v>
      </c>
      <c r="J8" s="141" t="s">
        <v>887</v>
      </c>
      <c r="K8" s="36" t="s">
        <v>104</v>
      </c>
    </row>
    <row r="9" spans="1:11" s="60" customFormat="1" ht="12.75">
      <c r="A9" s="44">
        <v>7</v>
      </c>
      <c r="B9" s="44" t="s">
        <v>55</v>
      </c>
      <c r="C9" s="73">
        <v>43879</v>
      </c>
      <c r="D9" s="90">
        <v>1016</v>
      </c>
      <c r="E9" s="47" t="s">
        <v>196</v>
      </c>
      <c r="F9" s="34" t="s">
        <v>888</v>
      </c>
      <c r="G9" s="33" t="s">
        <v>889</v>
      </c>
      <c r="H9" s="34" t="s">
        <v>890</v>
      </c>
      <c r="I9" s="33">
        <v>338</v>
      </c>
      <c r="J9" s="141" t="s">
        <v>891</v>
      </c>
      <c r="K9" s="36" t="s">
        <v>104</v>
      </c>
    </row>
    <row r="10" spans="1:11" s="60" customFormat="1" ht="12.75">
      <c r="A10" s="44">
        <v>8</v>
      </c>
      <c r="B10" s="44" t="s">
        <v>55</v>
      </c>
      <c r="C10" s="73">
        <v>43881</v>
      </c>
      <c r="D10" s="90">
        <v>552</v>
      </c>
      <c r="E10" s="47" t="s">
        <v>169</v>
      </c>
      <c r="F10" s="34" t="s">
        <v>346</v>
      </c>
      <c r="G10" s="33" t="s">
        <v>892</v>
      </c>
      <c r="H10" s="34" t="s">
        <v>345</v>
      </c>
      <c r="I10" s="33">
        <v>4050</v>
      </c>
      <c r="J10" s="141" t="s">
        <v>893</v>
      </c>
      <c r="K10" s="36" t="s">
        <v>104</v>
      </c>
    </row>
    <row r="11" spans="1:11" s="60" customFormat="1" ht="12.75">
      <c r="A11" s="44">
        <v>9</v>
      </c>
      <c r="B11" s="44" t="s">
        <v>55</v>
      </c>
      <c r="C11" s="73">
        <v>43893</v>
      </c>
      <c r="D11" s="90">
        <v>1037</v>
      </c>
      <c r="E11" s="47" t="s">
        <v>1064</v>
      </c>
      <c r="F11" s="34" t="s">
        <v>202</v>
      </c>
      <c r="G11" s="33" t="s">
        <v>1065</v>
      </c>
      <c r="H11" s="34" t="s">
        <v>1066</v>
      </c>
      <c r="I11" s="33" t="s">
        <v>1067</v>
      </c>
      <c r="J11" s="141" t="s">
        <v>1068</v>
      </c>
      <c r="K11" s="36" t="s">
        <v>104</v>
      </c>
    </row>
    <row r="12" spans="1:11" s="60" customFormat="1" ht="12.75">
      <c r="A12" s="44">
        <v>10</v>
      </c>
      <c r="B12" s="44" t="s">
        <v>55</v>
      </c>
      <c r="C12" s="73">
        <v>43945</v>
      </c>
      <c r="D12" s="90">
        <v>164</v>
      </c>
      <c r="E12" s="47" t="s">
        <v>798</v>
      </c>
      <c r="F12" s="34" t="s">
        <v>800</v>
      </c>
      <c r="G12" s="33" t="s">
        <v>801</v>
      </c>
      <c r="H12" s="34" t="s">
        <v>799</v>
      </c>
      <c r="I12" s="33">
        <v>5151</v>
      </c>
      <c r="J12" s="141" t="s">
        <v>1077</v>
      </c>
      <c r="K12" s="36" t="s">
        <v>104</v>
      </c>
    </row>
    <row r="13" spans="1:11" s="60" customFormat="1" ht="12.75">
      <c r="A13" s="44">
        <v>11</v>
      </c>
      <c r="B13" s="44" t="s">
        <v>55</v>
      </c>
      <c r="C13" s="73">
        <v>43950</v>
      </c>
      <c r="D13" s="90">
        <v>69</v>
      </c>
      <c r="E13" s="47" t="s">
        <v>169</v>
      </c>
      <c r="F13" s="34" t="s">
        <v>817</v>
      </c>
      <c r="G13" s="33" t="s">
        <v>818</v>
      </c>
      <c r="H13" s="34" t="s">
        <v>816</v>
      </c>
      <c r="I13" s="33">
        <v>5511</v>
      </c>
      <c r="J13" s="141" t="s">
        <v>1078</v>
      </c>
      <c r="K13" s="36" t="s">
        <v>104</v>
      </c>
    </row>
    <row r="14" spans="1:11" s="60" customFormat="1" ht="12.75">
      <c r="A14" s="44">
        <v>12</v>
      </c>
      <c r="B14" s="44" t="s">
        <v>55</v>
      </c>
      <c r="C14" s="73">
        <v>43970</v>
      </c>
      <c r="D14" s="90">
        <v>5632</v>
      </c>
      <c r="E14" s="47" t="s">
        <v>988</v>
      </c>
      <c r="F14" s="34" t="s">
        <v>989</v>
      </c>
      <c r="G14" s="33" t="s">
        <v>1153</v>
      </c>
      <c r="H14" s="34" t="s">
        <v>991</v>
      </c>
      <c r="I14" s="33">
        <v>2877</v>
      </c>
      <c r="J14" s="141" t="s">
        <v>1154</v>
      </c>
      <c r="K14" s="36" t="s">
        <v>104</v>
      </c>
    </row>
    <row r="15" spans="1:11" s="60" customFormat="1" ht="12.75">
      <c r="A15" s="44">
        <v>13</v>
      </c>
      <c r="B15" s="44" t="s">
        <v>55</v>
      </c>
      <c r="C15" s="73">
        <v>43990</v>
      </c>
      <c r="D15" s="90">
        <v>5152</v>
      </c>
      <c r="E15" s="47" t="s">
        <v>1091</v>
      </c>
      <c r="F15" s="34" t="s">
        <v>1093</v>
      </c>
      <c r="G15" s="33" t="s">
        <v>1094</v>
      </c>
      <c r="H15" s="34" t="s">
        <v>433</v>
      </c>
      <c r="I15" s="33">
        <v>360</v>
      </c>
      <c r="J15" s="141" t="s">
        <v>1203</v>
      </c>
      <c r="K15" s="36" t="s">
        <v>104</v>
      </c>
    </row>
    <row r="16" spans="1:11" s="60" customFormat="1" ht="12.75">
      <c r="A16" s="44">
        <v>14</v>
      </c>
      <c r="B16" s="44" t="s">
        <v>55</v>
      </c>
      <c r="C16" s="73">
        <v>44012</v>
      </c>
      <c r="D16" s="90">
        <v>938</v>
      </c>
      <c r="E16" s="47" t="s">
        <v>1134</v>
      </c>
      <c r="F16" s="34" t="s">
        <v>1135</v>
      </c>
      <c r="G16" s="33" t="s">
        <v>1136</v>
      </c>
      <c r="H16" s="34" t="s">
        <v>1204</v>
      </c>
      <c r="I16" s="33">
        <v>660</v>
      </c>
      <c r="J16" s="141" t="s">
        <v>1205</v>
      </c>
      <c r="K16" s="36" t="s">
        <v>104</v>
      </c>
    </row>
    <row r="17" spans="1:11" s="60" customFormat="1" ht="12.75">
      <c r="A17" s="44">
        <v>15</v>
      </c>
      <c r="B17" s="44" t="s">
        <v>55</v>
      </c>
      <c r="C17" s="73">
        <v>44018</v>
      </c>
      <c r="D17" s="90">
        <v>529</v>
      </c>
      <c r="E17" s="47" t="s">
        <v>1231</v>
      </c>
      <c r="F17" s="34" t="s">
        <v>168</v>
      </c>
      <c r="G17" s="33" t="s">
        <v>1232</v>
      </c>
      <c r="H17" s="34" t="s">
        <v>1017</v>
      </c>
      <c r="I17" s="33">
        <v>2543</v>
      </c>
      <c r="J17" s="141" t="s">
        <v>1233</v>
      </c>
      <c r="K17" s="36" t="s">
        <v>104</v>
      </c>
    </row>
    <row r="18" spans="1:11" s="60" customFormat="1" ht="12.75">
      <c r="A18" s="44">
        <v>16</v>
      </c>
      <c r="B18" s="44" t="s">
        <v>55</v>
      </c>
      <c r="C18" s="73">
        <v>44032</v>
      </c>
      <c r="D18" s="90">
        <v>538</v>
      </c>
      <c r="E18" s="47" t="s">
        <v>1084</v>
      </c>
      <c r="F18" s="34" t="s">
        <v>1086</v>
      </c>
      <c r="G18" s="33" t="s">
        <v>1087</v>
      </c>
      <c r="H18" s="34" t="s">
        <v>1234</v>
      </c>
      <c r="I18" s="33">
        <v>3100</v>
      </c>
      <c r="J18" s="141" t="s">
        <v>1235</v>
      </c>
      <c r="K18" s="36" t="s">
        <v>104</v>
      </c>
    </row>
    <row r="19" spans="1:11" s="60" customFormat="1" ht="12.75">
      <c r="A19" s="44">
        <v>17</v>
      </c>
      <c r="B19" s="44" t="s">
        <v>55</v>
      </c>
      <c r="C19" s="73">
        <v>44032</v>
      </c>
      <c r="D19" s="90">
        <v>4056</v>
      </c>
      <c r="E19" s="47" t="s">
        <v>1079</v>
      </c>
      <c r="F19" s="34" t="s">
        <v>429</v>
      </c>
      <c r="G19" s="33" t="s">
        <v>1081</v>
      </c>
      <c r="H19" s="34" t="s">
        <v>1236</v>
      </c>
      <c r="I19" s="33" t="s">
        <v>1237</v>
      </c>
      <c r="J19" s="141" t="s">
        <v>1238</v>
      </c>
      <c r="K19" s="36" t="s">
        <v>104</v>
      </c>
    </row>
    <row r="20" spans="1:11" s="60" customFormat="1" ht="12.75">
      <c r="A20" s="44">
        <v>18</v>
      </c>
      <c r="B20" s="44" t="s">
        <v>55</v>
      </c>
      <c r="C20" s="73">
        <v>44040</v>
      </c>
      <c r="D20" s="90">
        <v>1231</v>
      </c>
      <c r="E20" s="47" t="s">
        <v>1239</v>
      </c>
      <c r="F20" s="34" t="s">
        <v>1240</v>
      </c>
      <c r="G20" s="33" t="s">
        <v>1241</v>
      </c>
      <c r="H20" s="34" t="s">
        <v>1242</v>
      </c>
      <c r="I20" s="33">
        <v>1810</v>
      </c>
      <c r="J20" s="141" t="s">
        <v>1243</v>
      </c>
      <c r="K20" s="36" t="s">
        <v>104</v>
      </c>
    </row>
    <row r="21" spans="1:11" s="60" customFormat="1" ht="12.75">
      <c r="A21" s="44">
        <v>19</v>
      </c>
      <c r="B21" s="44" t="s">
        <v>55</v>
      </c>
      <c r="C21" s="73">
        <v>44048</v>
      </c>
      <c r="D21" s="90">
        <v>162</v>
      </c>
      <c r="E21" s="47" t="s">
        <v>146</v>
      </c>
      <c r="F21" s="34" t="s">
        <v>1431</v>
      </c>
      <c r="G21" s="33" t="s">
        <v>1432</v>
      </c>
      <c r="H21" s="34" t="s">
        <v>1433</v>
      </c>
      <c r="I21" s="33">
        <v>4921</v>
      </c>
      <c r="J21" s="141" t="s">
        <v>1434</v>
      </c>
      <c r="K21" s="36" t="s">
        <v>104</v>
      </c>
    </row>
    <row r="22" spans="1:11" s="60" customFormat="1" ht="12.75">
      <c r="A22" s="44">
        <v>20</v>
      </c>
      <c r="B22" s="44" t="s">
        <v>55</v>
      </c>
      <c r="C22" s="73">
        <v>44054</v>
      </c>
      <c r="D22" s="90">
        <v>1236</v>
      </c>
      <c r="E22" s="47" t="s">
        <v>406</v>
      </c>
      <c r="F22" s="34" t="s">
        <v>407</v>
      </c>
      <c r="G22" s="33" t="s">
        <v>1436</v>
      </c>
      <c r="H22" s="34" t="s">
        <v>1269</v>
      </c>
      <c r="I22" s="33">
        <v>2896</v>
      </c>
      <c r="J22" s="141" t="s">
        <v>1435</v>
      </c>
      <c r="K22" s="36" t="s">
        <v>104</v>
      </c>
    </row>
    <row r="23" spans="1:11" s="60" customFormat="1" ht="12.75">
      <c r="A23" s="44">
        <v>21</v>
      </c>
      <c r="B23" s="44" t="s">
        <v>55</v>
      </c>
      <c r="C23" s="73">
        <v>44075</v>
      </c>
      <c r="D23" s="90">
        <v>6613</v>
      </c>
      <c r="E23" s="47" t="s">
        <v>634</v>
      </c>
      <c r="F23" s="34" t="s">
        <v>950</v>
      </c>
      <c r="G23" s="33" t="s">
        <v>1289</v>
      </c>
      <c r="H23" s="34" t="s">
        <v>1597</v>
      </c>
      <c r="I23" s="33" t="s">
        <v>995</v>
      </c>
      <c r="J23" s="141" t="s">
        <v>1598</v>
      </c>
      <c r="K23" s="36" t="s">
        <v>104</v>
      </c>
    </row>
    <row r="24" spans="1:11" s="60" customFormat="1" ht="12.75">
      <c r="A24" s="44">
        <v>22</v>
      </c>
      <c r="B24" s="44" t="s">
        <v>55</v>
      </c>
      <c r="C24" s="73">
        <v>44075</v>
      </c>
      <c r="D24" s="90">
        <v>12</v>
      </c>
      <c r="E24" s="47" t="s">
        <v>118</v>
      </c>
      <c r="F24" s="34" t="s">
        <v>1174</v>
      </c>
      <c r="G24" s="33" t="s">
        <v>1599</v>
      </c>
      <c r="H24" s="34" t="s">
        <v>1600</v>
      </c>
      <c r="I24" s="33">
        <v>1315</v>
      </c>
      <c r="J24" s="141" t="s">
        <v>1601</v>
      </c>
      <c r="K24" s="36" t="s">
        <v>104</v>
      </c>
    </row>
    <row r="25" spans="1:11" s="60" customFormat="1" ht="12.75">
      <c r="A25" s="44">
        <v>23</v>
      </c>
      <c r="B25" s="44" t="s">
        <v>55</v>
      </c>
      <c r="C25" s="73">
        <v>44076</v>
      </c>
      <c r="D25" s="90">
        <v>5152</v>
      </c>
      <c r="E25" s="47" t="s">
        <v>830</v>
      </c>
      <c r="F25" s="34" t="s">
        <v>1602</v>
      </c>
      <c r="G25" s="33" t="s">
        <v>1273</v>
      </c>
      <c r="H25" s="34" t="s">
        <v>1092</v>
      </c>
      <c r="I25" s="33">
        <v>224</v>
      </c>
      <c r="J25" s="141" t="s">
        <v>1603</v>
      </c>
      <c r="K25" s="36" t="s">
        <v>104</v>
      </c>
    </row>
    <row r="26" spans="1:11" s="60" customFormat="1" ht="12.75">
      <c r="A26" s="44"/>
      <c r="B26" s="44"/>
      <c r="C26" s="73"/>
      <c r="D26" s="90"/>
      <c r="E26" s="47"/>
      <c r="F26" s="34"/>
      <c r="G26" s="33"/>
      <c r="H26" s="34"/>
      <c r="I26" s="33"/>
      <c r="J26" s="141"/>
      <c r="K26" s="36"/>
    </row>
    <row r="27" spans="1:11" s="60" customFormat="1" ht="12.75">
      <c r="A27" s="44"/>
      <c r="B27" s="44"/>
      <c r="C27" s="73"/>
      <c r="D27" s="90"/>
      <c r="E27" s="47"/>
      <c r="F27" s="34"/>
      <c r="G27" s="33"/>
      <c r="H27" s="34"/>
      <c r="I27" s="33"/>
      <c r="J27" s="141"/>
      <c r="K27" s="36"/>
    </row>
    <row r="28" spans="1:11" s="60" customFormat="1" ht="12.75">
      <c r="A28" s="44"/>
      <c r="B28" s="44"/>
      <c r="C28" s="73"/>
      <c r="D28" s="90"/>
      <c r="E28" s="47"/>
      <c r="F28" s="34"/>
      <c r="G28" s="33"/>
      <c r="H28" s="34"/>
      <c r="I28" s="33"/>
      <c r="J28" s="141"/>
      <c r="K28" s="36"/>
    </row>
    <row r="29" spans="1:11" s="60" customFormat="1" ht="12.75">
      <c r="A29" s="44"/>
      <c r="B29" s="44"/>
      <c r="C29" s="73"/>
      <c r="D29" s="90"/>
      <c r="E29" s="47"/>
      <c r="F29" s="34"/>
      <c r="G29" s="33"/>
      <c r="H29" s="34"/>
      <c r="I29" s="33"/>
      <c r="J29" s="141"/>
      <c r="K29" s="36"/>
    </row>
    <row r="30" spans="1:11" s="60" customFormat="1" ht="12.75">
      <c r="A30" s="44"/>
      <c r="B30" s="44"/>
      <c r="C30" s="73"/>
      <c r="D30" s="90"/>
      <c r="E30" s="47"/>
      <c r="F30" s="34"/>
      <c r="G30" s="33"/>
      <c r="H30" s="34"/>
      <c r="I30" s="33"/>
      <c r="J30" s="141"/>
      <c r="K30" s="36"/>
    </row>
    <row r="31" spans="1:11" s="60" customFormat="1" ht="12.75">
      <c r="A31" s="44"/>
      <c r="B31" s="44"/>
      <c r="C31" s="73"/>
      <c r="D31" s="90"/>
      <c r="E31" s="47"/>
      <c r="F31" s="34"/>
      <c r="G31" s="33"/>
      <c r="H31" s="34"/>
      <c r="I31" s="33"/>
      <c r="J31" s="141"/>
      <c r="K31" s="36"/>
    </row>
    <row r="32" spans="1:11" s="60" customFormat="1" ht="12.75">
      <c r="A32" s="44"/>
      <c r="B32" s="44"/>
      <c r="C32" s="73"/>
      <c r="D32" s="90"/>
      <c r="E32" s="47"/>
      <c r="F32" s="34"/>
      <c r="G32" s="33"/>
      <c r="H32" s="34"/>
      <c r="I32" s="33"/>
      <c r="J32" s="141"/>
      <c r="K32" s="36"/>
    </row>
    <row r="33" spans="1:11" s="60" customFormat="1" ht="12.75">
      <c r="A33" s="44"/>
      <c r="B33" s="44"/>
      <c r="C33" s="73"/>
      <c r="D33" s="90"/>
      <c r="E33" s="47"/>
      <c r="F33" s="34"/>
      <c r="G33" s="33"/>
      <c r="H33" s="34"/>
      <c r="I33" s="33"/>
      <c r="J33" s="141"/>
      <c r="K33" s="36"/>
    </row>
    <row r="34" spans="1:11" s="60" customFormat="1" ht="12.75">
      <c r="A34" s="44"/>
      <c r="B34" s="44"/>
      <c r="C34" s="73"/>
      <c r="D34" s="90"/>
      <c r="E34" s="47"/>
      <c r="F34" s="34"/>
      <c r="G34" s="33"/>
      <c r="H34" s="34"/>
      <c r="I34" s="33"/>
      <c r="J34" s="141"/>
      <c r="K34" s="36"/>
    </row>
    <row r="35" spans="1:11" s="60" customFormat="1" ht="12.75">
      <c r="A35" s="44"/>
      <c r="B35" s="44"/>
      <c r="C35" s="73"/>
      <c r="D35" s="90"/>
      <c r="E35" s="47"/>
      <c r="F35" s="34"/>
      <c r="G35" s="33"/>
      <c r="H35" s="34"/>
      <c r="I35" s="33"/>
      <c r="J35" s="141"/>
      <c r="K35" s="36"/>
    </row>
    <row r="36" spans="1:11" s="60" customFormat="1" ht="12.75">
      <c r="A36" s="44"/>
      <c r="B36" s="44"/>
      <c r="C36" s="73"/>
      <c r="D36" s="90"/>
      <c r="E36" s="47"/>
      <c r="F36" s="34"/>
      <c r="G36" s="33"/>
      <c r="H36" s="34"/>
      <c r="I36" s="33"/>
      <c r="J36" s="141"/>
      <c r="K36" s="36"/>
    </row>
  </sheetData>
  <sheetProtection/>
  <mergeCells count="1">
    <mergeCell ref="D1:E1"/>
  </mergeCells>
  <printOptions horizontalCentered="1"/>
  <pageMargins left="0.3937007874015748" right="0.3937007874015748" top="1.1811023622047245" bottom="0.5905511811023623" header="0.3937007874015748" footer="0"/>
  <pageSetup fitToHeight="2" fitToWidth="2" horizontalDpi="300" verticalDpi="300" orientation="landscape" paperSize="9" r:id="rId1"/>
  <headerFooter alignWithMargins="0">
    <oddHeader>&amp;LI. MUNICIPALIDAD DE ÑUÑOA
DIRECCION DE OBRAS MUNICIPALES
DEPARTAMENTO DE INFORMATICA Y CATASTRO&amp;CLISTADO MAESTRO DE
COPROPIEDADES INMOBILIARIAS&amp;RPERIODO: 2017</oddHeader>
    <oddFooter>&amp;L&amp;F&amp;C&amp;P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92"/>
  <sheetViews>
    <sheetView zoomScalePageLayoutView="0" workbookViewId="0" topLeftCell="A1">
      <pane ySplit="1" topLeftCell="A62" activePane="bottomLeft" state="frozen"/>
      <selection pane="topLeft" activeCell="A1" sqref="A1"/>
      <selection pane="bottomLeft" activeCell="A77" sqref="A77"/>
    </sheetView>
  </sheetViews>
  <sheetFormatPr defaultColWidth="6.28125" defaultRowHeight="12.75"/>
  <cols>
    <col min="1" max="1" width="6.00390625" style="17" bestFit="1" customWidth="1"/>
    <col min="2" max="2" width="6.28125" style="17" bestFit="1" customWidth="1"/>
    <col min="3" max="3" width="10.28125" style="17" bestFit="1" customWidth="1"/>
    <col min="4" max="4" width="72.140625" style="1" bestFit="1" customWidth="1"/>
    <col min="5" max="5" width="24.421875" style="16" bestFit="1" customWidth="1"/>
    <col min="6" max="6" width="4.7109375" style="17" bestFit="1" customWidth="1"/>
    <col min="7" max="7" width="39.140625" style="27" bestFit="1" customWidth="1"/>
    <col min="8" max="8" width="32.140625" style="16" bestFit="1" customWidth="1"/>
    <col min="9" max="9" width="13.28125" style="16" bestFit="1" customWidth="1"/>
    <col min="10" max="10" width="38.421875" style="1" bestFit="1" customWidth="1"/>
    <col min="11" max="16384" width="6.28125" style="1" customWidth="1"/>
  </cols>
  <sheetData>
    <row r="1" spans="1:10" s="9" customFormat="1" ht="12.75">
      <c r="A1" s="95" t="s">
        <v>12</v>
      </c>
      <c r="B1" s="95" t="s">
        <v>10</v>
      </c>
      <c r="C1" s="95" t="s">
        <v>15</v>
      </c>
      <c r="D1" s="95" t="s">
        <v>17</v>
      </c>
      <c r="E1" s="95" t="s">
        <v>4</v>
      </c>
      <c r="F1" s="95" t="s">
        <v>113</v>
      </c>
      <c r="G1" s="95" t="s">
        <v>13</v>
      </c>
      <c r="H1" s="95" t="s">
        <v>23</v>
      </c>
      <c r="I1" s="95" t="s">
        <v>3</v>
      </c>
      <c r="J1" s="95" t="s">
        <v>14</v>
      </c>
    </row>
    <row r="2" spans="1:10" s="60" customFormat="1" ht="12.75">
      <c r="A2" s="36">
        <v>3043</v>
      </c>
      <c r="B2" s="36">
        <v>4725</v>
      </c>
      <c r="C2" s="42">
        <v>43839</v>
      </c>
      <c r="D2" s="34" t="s">
        <v>217</v>
      </c>
      <c r="E2" s="35" t="s">
        <v>218</v>
      </c>
      <c r="F2" s="49">
        <v>37</v>
      </c>
      <c r="G2" s="33" t="s">
        <v>122</v>
      </c>
      <c r="H2" s="35">
        <v>1145</v>
      </c>
      <c r="I2" s="35" t="s">
        <v>588</v>
      </c>
      <c r="J2" s="33" t="s">
        <v>126</v>
      </c>
    </row>
    <row r="3" spans="1:10" s="60" customFormat="1" ht="12.75">
      <c r="A3" s="36"/>
      <c r="B3" s="36"/>
      <c r="C3" s="36"/>
      <c r="D3" s="34"/>
      <c r="E3" s="35"/>
      <c r="F3" s="49"/>
      <c r="G3" s="33" t="s">
        <v>143</v>
      </c>
      <c r="H3" s="35">
        <v>1977</v>
      </c>
      <c r="I3" s="35" t="s">
        <v>589</v>
      </c>
      <c r="J3" s="33"/>
    </row>
    <row r="4" spans="1:10" s="60" customFormat="1" ht="12.75">
      <c r="A4" s="36"/>
      <c r="B4" s="36"/>
      <c r="C4" s="36"/>
      <c r="D4" s="34"/>
      <c r="E4" s="35"/>
      <c r="F4" s="49"/>
      <c r="G4" s="33" t="s">
        <v>219</v>
      </c>
      <c r="H4" s="35" t="s">
        <v>586</v>
      </c>
      <c r="I4" s="35" t="s">
        <v>590</v>
      </c>
      <c r="J4" s="33"/>
    </row>
    <row r="5" spans="1:10" s="60" customFormat="1" ht="12.75">
      <c r="A5" s="36"/>
      <c r="B5" s="36"/>
      <c r="C5" s="36"/>
      <c r="D5" s="34"/>
      <c r="E5" s="35"/>
      <c r="F5" s="49"/>
      <c r="G5" s="33"/>
      <c r="H5" s="35" t="s">
        <v>587</v>
      </c>
      <c r="I5" s="35" t="s">
        <v>591</v>
      </c>
      <c r="J5" s="33"/>
    </row>
    <row r="6" spans="1:10" ht="12.75">
      <c r="A6" s="23">
        <v>3044</v>
      </c>
      <c r="B6" s="23">
        <v>4726</v>
      </c>
      <c r="C6" s="24">
        <v>43844</v>
      </c>
      <c r="D6" s="53" t="s">
        <v>220</v>
      </c>
      <c r="E6" s="54" t="s">
        <v>221</v>
      </c>
      <c r="F6" s="146">
        <v>28</v>
      </c>
      <c r="G6" s="38" t="s">
        <v>155</v>
      </c>
      <c r="H6" s="20">
        <v>3252</v>
      </c>
      <c r="I6" s="39" t="s">
        <v>592</v>
      </c>
      <c r="J6" s="53" t="s">
        <v>126</v>
      </c>
    </row>
    <row r="7" spans="1:10" ht="12.75">
      <c r="A7" s="23"/>
      <c r="B7" s="23"/>
      <c r="C7" s="24"/>
      <c r="D7" s="53"/>
      <c r="E7" s="54"/>
      <c r="F7" s="146"/>
      <c r="G7" s="38"/>
      <c r="H7" s="20">
        <v>3254</v>
      </c>
      <c r="I7" s="39" t="s">
        <v>593</v>
      </c>
      <c r="J7" s="53"/>
    </row>
    <row r="8" spans="1:10" ht="12.75">
      <c r="A8" s="23"/>
      <c r="B8" s="23"/>
      <c r="C8" s="24"/>
      <c r="D8" s="53"/>
      <c r="E8" s="54"/>
      <c r="F8" s="146"/>
      <c r="G8" s="38"/>
      <c r="H8" s="20">
        <v>3256</v>
      </c>
      <c r="I8" s="39" t="s">
        <v>594</v>
      </c>
      <c r="J8" s="53"/>
    </row>
    <row r="9" spans="1:10" ht="12.75">
      <c r="A9" s="25">
        <v>3045</v>
      </c>
      <c r="B9" s="25">
        <v>4727</v>
      </c>
      <c r="C9" s="26">
        <v>43850</v>
      </c>
      <c r="D9" s="63" t="s">
        <v>222</v>
      </c>
      <c r="E9" s="43" t="s">
        <v>223</v>
      </c>
      <c r="F9" s="49">
        <v>31</v>
      </c>
      <c r="G9" s="37" t="s">
        <v>160</v>
      </c>
      <c r="H9" s="35">
        <v>2450</v>
      </c>
      <c r="I9" s="35" t="s">
        <v>595</v>
      </c>
      <c r="J9" s="33" t="s">
        <v>224</v>
      </c>
    </row>
    <row r="10" spans="1:10" ht="12.75">
      <c r="A10" s="25"/>
      <c r="B10" s="25"/>
      <c r="C10" s="26"/>
      <c r="D10" s="63"/>
      <c r="E10" s="43"/>
      <c r="F10" s="49"/>
      <c r="G10" s="37"/>
      <c r="H10" s="132">
        <v>2480</v>
      </c>
      <c r="I10" s="35" t="s">
        <v>596</v>
      </c>
      <c r="J10" s="63"/>
    </row>
    <row r="11" spans="1:10" ht="12.75">
      <c r="A11" s="25"/>
      <c r="B11" s="25"/>
      <c r="C11" s="26"/>
      <c r="D11" s="63"/>
      <c r="E11" s="19"/>
      <c r="F11" s="49"/>
      <c r="G11" s="37"/>
      <c r="H11" s="35">
        <v>2484</v>
      </c>
      <c r="I11" s="35" t="s">
        <v>597</v>
      </c>
      <c r="J11" s="33"/>
    </row>
    <row r="12" spans="1:10" ht="12.75">
      <c r="A12" s="25"/>
      <c r="B12" s="25"/>
      <c r="C12" s="26"/>
      <c r="D12" s="63"/>
      <c r="E12" s="19"/>
      <c r="F12" s="49"/>
      <c r="G12" s="37"/>
      <c r="H12" s="132">
        <v>2486</v>
      </c>
      <c r="I12" s="35" t="s">
        <v>598</v>
      </c>
      <c r="J12" s="63"/>
    </row>
    <row r="13" spans="1:10" ht="12.75">
      <c r="A13" s="25"/>
      <c r="B13" s="25"/>
      <c r="C13" s="26"/>
      <c r="D13" s="63"/>
      <c r="E13" s="19"/>
      <c r="F13" s="49"/>
      <c r="G13" s="37" t="s">
        <v>147</v>
      </c>
      <c r="H13" s="132">
        <v>5461</v>
      </c>
      <c r="I13" s="35" t="s">
        <v>599</v>
      </c>
      <c r="J13" s="63"/>
    </row>
    <row r="14" spans="1:10" ht="12.75">
      <c r="A14" s="64">
        <v>3046</v>
      </c>
      <c r="B14" s="64">
        <v>4728</v>
      </c>
      <c r="C14" s="65">
        <v>43853</v>
      </c>
      <c r="D14" s="66" t="s">
        <v>225</v>
      </c>
      <c r="E14" s="67" t="s">
        <v>226</v>
      </c>
      <c r="F14" s="146">
        <v>8</v>
      </c>
      <c r="G14" s="68" t="s">
        <v>227</v>
      </c>
      <c r="H14" s="56">
        <v>3378</v>
      </c>
      <c r="I14" s="56" t="s">
        <v>600</v>
      </c>
      <c r="J14" s="66" t="s">
        <v>228</v>
      </c>
    </row>
    <row r="15" spans="1:10" ht="12.75">
      <c r="A15" s="64"/>
      <c r="B15" s="64"/>
      <c r="C15" s="65"/>
      <c r="D15" s="66"/>
      <c r="E15" s="67"/>
      <c r="F15" s="146"/>
      <c r="G15" s="68"/>
      <c r="H15" s="56">
        <v>3388</v>
      </c>
      <c r="I15" s="56"/>
      <c r="J15" s="66"/>
    </row>
    <row r="16" spans="1:10" ht="12.75">
      <c r="A16" s="36">
        <v>3047</v>
      </c>
      <c r="B16" s="25">
        <v>4729</v>
      </c>
      <c r="C16" s="26">
        <v>43857</v>
      </c>
      <c r="D16" s="63" t="s">
        <v>229</v>
      </c>
      <c r="E16" s="19" t="s">
        <v>230</v>
      </c>
      <c r="F16" s="49">
        <v>20</v>
      </c>
      <c r="G16" s="37" t="s">
        <v>231</v>
      </c>
      <c r="H16" s="132">
        <v>4399</v>
      </c>
      <c r="I16" s="35" t="s">
        <v>232</v>
      </c>
      <c r="J16" s="138" t="s">
        <v>126</v>
      </c>
    </row>
    <row r="17" spans="1:10" ht="12.75">
      <c r="A17" s="25"/>
      <c r="B17" s="25"/>
      <c r="C17" s="26"/>
      <c r="D17" s="63"/>
      <c r="E17" s="19"/>
      <c r="F17" s="49"/>
      <c r="G17" s="37" t="s">
        <v>185</v>
      </c>
      <c r="H17" s="132">
        <v>833</v>
      </c>
      <c r="I17" s="35" t="s">
        <v>233</v>
      </c>
      <c r="J17" s="138"/>
    </row>
    <row r="18" spans="1:10" ht="12.75">
      <c r="A18" s="64">
        <v>3048</v>
      </c>
      <c r="B18" s="64">
        <v>4730</v>
      </c>
      <c r="C18" s="65">
        <v>43865</v>
      </c>
      <c r="D18" s="66" t="s">
        <v>894</v>
      </c>
      <c r="E18" s="67" t="s">
        <v>895</v>
      </c>
      <c r="F18" s="146">
        <v>37</v>
      </c>
      <c r="G18" s="68" t="s">
        <v>896</v>
      </c>
      <c r="H18" s="200">
        <v>1825</v>
      </c>
      <c r="I18" s="56" t="s">
        <v>897</v>
      </c>
      <c r="J18" s="199" t="s">
        <v>126</v>
      </c>
    </row>
    <row r="19" spans="1:10" ht="12.75">
      <c r="A19" s="64"/>
      <c r="B19" s="64"/>
      <c r="C19" s="65"/>
      <c r="D19" s="66"/>
      <c r="E19" s="67"/>
      <c r="F19" s="146"/>
      <c r="G19" s="68"/>
      <c r="H19" s="200">
        <v>1851</v>
      </c>
      <c r="I19" s="56" t="s">
        <v>898</v>
      </c>
      <c r="J19" s="199"/>
    </row>
    <row r="20" spans="1:10" ht="12.75">
      <c r="A20" s="64"/>
      <c r="B20" s="64"/>
      <c r="C20" s="65"/>
      <c r="D20" s="66"/>
      <c r="E20" s="67"/>
      <c r="F20" s="146"/>
      <c r="G20" s="68"/>
      <c r="H20" s="200">
        <v>1877</v>
      </c>
      <c r="I20" s="56" t="s">
        <v>899</v>
      </c>
      <c r="J20" s="199"/>
    </row>
    <row r="21" spans="1:10" ht="12.75">
      <c r="A21" s="25">
        <v>3049</v>
      </c>
      <c r="B21" s="25">
        <v>4731</v>
      </c>
      <c r="C21" s="26">
        <v>43867</v>
      </c>
      <c r="D21" s="63" t="s">
        <v>900</v>
      </c>
      <c r="E21" s="19" t="s">
        <v>901</v>
      </c>
      <c r="F21" s="49">
        <v>28</v>
      </c>
      <c r="G21" s="37" t="s">
        <v>902</v>
      </c>
      <c r="H21" s="132">
        <v>1427</v>
      </c>
      <c r="I21" s="35" t="s">
        <v>904</v>
      </c>
      <c r="J21" s="138" t="s">
        <v>126</v>
      </c>
    </row>
    <row r="22" spans="1:10" ht="12.75">
      <c r="A22" s="25"/>
      <c r="B22" s="25"/>
      <c r="C22" s="26"/>
      <c r="D22" s="63"/>
      <c r="E22" s="19"/>
      <c r="F22" s="49"/>
      <c r="G22" s="37" t="s">
        <v>182</v>
      </c>
      <c r="H22" s="35" t="s">
        <v>903</v>
      </c>
      <c r="I22" s="35" t="s">
        <v>905</v>
      </c>
      <c r="J22" s="138"/>
    </row>
    <row r="23" spans="1:10" ht="12.75">
      <c r="A23" s="64">
        <v>3050</v>
      </c>
      <c r="B23" s="64">
        <v>4732</v>
      </c>
      <c r="C23" s="65">
        <v>43872</v>
      </c>
      <c r="D23" s="66" t="s">
        <v>906</v>
      </c>
      <c r="E23" s="67" t="s">
        <v>907</v>
      </c>
      <c r="F23" s="146">
        <v>10</v>
      </c>
      <c r="G23" s="68" t="s">
        <v>908</v>
      </c>
      <c r="H23" s="200">
        <v>1001</v>
      </c>
      <c r="I23" s="56" t="s">
        <v>918</v>
      </c>
      <c r="J23" s="199" t="s">
        <v>126</v>
      </c>
    </row>
    <row r="24" spans="1:10" ht="12.75">
      <c r="A24" s="64"/>
      <c r="B24" s="64"/>
      <c r="C24" s="65"/>
      <c r="D24" s="66"/>
      <c r="E24" s="67"/>
      <c r="F24" s="146"/>
      <c r="G24" s="68"/>
      <c r="H24" s="200">
        <v>1017</v>
      </c>
      <c r="I24" s="56" t="s">
        <v>911</v>
      </c>
      <c r="J24" s="199"/>
    </row>
    <row r="25" spans="1:10" ht="12.75">
      <c r="A25" s="64"/>
      <c r="B25" s="64"/>
      <c r="C25" s="65"/>
      <c r="D25" s="66"/>
      <c r="E25" s="67"/>
      <c r="F25" s="146"/>
      <c r="G25" s="68"/>
      <c r="H25" s="200">
        <v>1023</v>
      </c>
      <c r="I25" s="56" t="s">
        <v>912</v>
      </c>
      <c r="J25" s="199"/>
    </row>
    <row r="26" spans="1:10" ht="12.75">
      <c r="A26" s="64"/>
      <c r="B26" s="64"/>
      <c r="C26" s="65"/>
      <c r="D26" s="66"/>
      <c r="E26" s="67"/>
      <c r="F26" s="146"/>
      <c r="G26" s="68"/>
      <c r="H26" s="200">
        <v>1029</v>
      </c>
      <c r="I26" s="56" t="s">
        <v>916</v>
      </c>
      <c r="J26" s="199"/>
    </row>
    <row r="27" spans="1:10" ht="12.75">
      <c r="A27" s="64"/>
      <c r="B27" s="64"/>
      <c r="C27" s="65"/>
      <c r="D27" s="66"/>
      <c r="E27" s="67"/>
      <c r="F27" s="146"/>
      <c r="G27" s="68"/>
      <c r="H27" s="200">
        <v>1041</v>
      </c>
      <c r="I27" s="56" t="s">
        <v>913</v>
      </c>
      <c r="J27" s="199"/>
    </row>
    <row r="28" spans="1:10" ht="12.75">
      <c r="A28" s="64"/>
      <c r="B28" s="64"/>
      <c r="C28" s="65"/>
      <c r="D28" s="66"/>
      <c r="E28" s="67"/>
      <c r="F28" s="146"/>
      <c r="G28" s="68"/>
      <c r="H28" s="200">
        <v>1053</v>
      </c>
      <c r="I28" s="56" t="s">
        <v>914</v>
      </c>
      <c r="J28" s="199"/>
    </row>
    <row r="29" spans="1:10" ht="12.75">
      <c r="A29" s="64"/>
      <c r="B29" s="64"/>
      <c r="C29" s="65"/>
      <c r="D29" s="66"/>
      <c r="E29" s="67"/>
      <c r="F29" s="146"/>
      <c r="G29" s="68" t="s">
        <v>909</v>
      </c>
      <c r="H29" s="200">
        <v>2186</v>
      </c>
      <c r="I29" s="56" t="s">
        <v>915</v>
      </c>
      <c r="J29" s="199"/>
    </row>
    <row r="30" spans="1:10" ht="12.75">
      <c r="A30" s="64"/>
      <c r="B30" s="64"/>
      <c r="C30" s="65"/>
      <c r="D30" s="66"/>
      <c r="E30" s="67"/>
      <c r="F30" s="146"/>
      <c r="G30" s="68"/>
      <c r="H30" s="200">
        <v>2194</v>
      </c>
      <c r="I30" s="56" t="s">
        <v>917</v>
      </c>
      <c r="J30" s="199"/>
    </row>
    <row r="31" spans="1:10" ht="12.75">
      <c r="A31" s="64"/>
      <c r="B31" s="64"/>
      <c r="C31" s="65"/>
      <c r="D31" s="66"/>
      <c r="E31" s="67"/>
      <c r="F31" s="146"/>
      <c r="G31" s="68"/>
      <c r="H31" s="200">
        <v>2216</v>
      </c>
      <c r="I31" s="56" t="s">
        <v>910</v>
      </c>
      <c r="J31" s="199"/>
    </row>
    <row r="32" spans="1:10" ht="12.75">
      <c r="A32" s="25">
        <v>3051</v>
      </c>
      <c r="B32" s="25">
        <v>4733</v>
      </c>
      <c r="C32" s="26">
        <v>43873</v>
      </c>
      <c r="D32" s="63" t="s">
        <v>919</v>
      </c>
      <c r="E32" s="19" t="s">
        <v>920</v>
      </c>
      <c r="F32" s="49">
        <v>37</v>
      </c>
      <c r="G32" s="37" t="s">
        <v>122</v>
      </c>
      <c r="H32" s="132">
        <v>2012</v>
      </c>
      <c r="I32" s="35" t="s">
        <v>921</v>
      </c>
      <c r="J32" s="138" t="s">
        <v>126</v>
      </c>
    </row>
    <row r="33" spans="1:10" ht="12.75">
      <c r="A33" s="25"/>
      <c r="B33" s="25"/>
      <c r="C33" s="26"/>
      <c r="D33" s="63"/>
      <c r="E33" s="19"/>
      <c r="F33" s="49"/>
      <c r="G33" s="37"/>
      <c r="H33" s="132">
        <v>2050</v>
      </c>
      <c r="I33" s="35" t="s">
        <v>922</v>
      </c>
      <c r="J33" s="138"/>
    </row>
    <row r="34" spans="1:10" s="201" customFormat="1" ht="12.75">
      <c r="A34" s="64">
        <v>3052</v>
      </c>
      <c r="B34" s="64">
        <v>4734</v>
      </c>
      <c r="C34" s="65">
        <v>43873</v>
      </c>
      <c r="D34" s="66" t="s">
        <v>923</v>
      </c>
      <c r="E34" s="67" t="s">
        <v>924</v>
      </c>
      <c r="F34" s="146">
        <v>12</v>
      </c>
      <c r="G34" s="68" t="s">
        <v>925</v>
      </c>
      <c r="H34" s="200">
        <v>1130</v>
      </c>
      <c r="I34" s="56" t="s">
        <v>926</v>
      </c>
      <c r="J34" s="199" t="s">
        <v>927</v>
      </c>
    </row>
    <row r="35" spans="1:10" ht="12.75">
      <c r="A35" s="25">
        <v>3053</v>
      </c>
      <c r="B35" s="25">
        <v>4735</v>
      </c>
      <c r="C35" s="26">
        <v>43879</v>
      </c>
      <c r="D35" s="63" t="s">
        <v>928</v>
      </c>
      <c r="E35" s="19" t="s">
        <v>929</v>
      </c>
      <c r="F35" s="49">
        <v>37</v>
      </c>
      <c r="G35" s="37" t="s">
        <v>155</v>
      </c>
      <c r="H35" s="132">
        <v>2222</v>
      </c>
      <c r="I35" s="35" t="s">
        <v>930</v>
      </c>
      <c r="J35" s="138" t="s">
        <v>126</v>
      </c>
    </row>
    <row r="36" spans="1:10" ht="12.75">
      <c r="A36" s="25"/>
      <c r="B36" s="25"/>
      <c r="C36" s="26"/>
      <c r="D36" s="63"/>
      <c r="E36" s="19"/>
      <c r="F36" s="49"/>
      <c r="G36" s="37"/>
      <c r="H36" s="132">
        <v>2238</v>
      </c>
      <c r="I36" s="35" t="s">
        <v>931</v>
      </c>
      <c r="J36" s="138"/>
    </row>
    <row r="37" spans="1:10" ht="12.75">
      <c r="A37" s="25"/>
      <c r="B37" s="25"/>
      <c r="C37" s="26"/>
      <c r="D37" s="63"/>
      <c r="E37" s="19"/>
      <c r="F37" s="49"/>
      <c r="G37" s="37"/>
      <c r="H37" s="132">
        <v>2360</v>
      </c>
      <c r="I37" s="35" t="s">
        <v>932</v>
      </c>
      <c r="J37" s="138"/>
    </row>
    <row r="38" spans="1:10" ht="12.75">
      <c r="A38" s="64">
        <v>3054</v>
      </c>
      <c r="B38" s="64">
        <v>4736</v>
      </c>
      <c r="C38" s="65">
        <v>43880</v>
      </c>
      <c r="D38" s="66" t="s">
        <v>933</v>
      </c>
      <c r="E38" s="67" t="s">
        <v>934</v>
      </c>
      <c r="F38" s="146">
        <v>37</v>
      </c>
      <c r="G38" s="68" t="s">
        <v>122</v>
      </c>
      <c r="H38" s="200">
        <v>1482</v>
      </c>
      <c r="I38" s="56" t="s">
        <v>935</v>
      </c>
      <c r="J38" s="199" t="s">
        <v>126</v>
      </c>
    </row>
    <row r="39" spans="1:10" ht="12.75">
      <c r="A39" s="64"/>
      <c r="B39" s="64"/>
      <c r="C39" s="65"/>
      <c r="D39" s="66"/>
      <c r="E39" s="67"/>
      <c r="F39" s="146"/>
      <c r="G39" s="68"/>
      <c r="H39" s="200">
        <v>1500</v>
      </c>
      <c r="I39" s="56" t="s">
        <v>936</v>
      </c>
      <c r="J39" s="199"/>
    </row>
    <row r="40" spans="1:10" ht="12.75">
      <c r="A40" s="25">
        <v>3055</v>
      </c>
      <c r="B40" s="25">
        <v>4737</v>
      </c>
      <c r="C40" s="26">
        <v>43880</v>
      </c>
      <c r="D40" s="63" t="s">
        <v>937</v>
      </c>
      <c r="E40" s="19" t="s">
        <v>938</v>
      </c>
      <c r="F40" s="49">
        <v>37</v>
      </c>
      <c r="G40" s="37" t="s">
        <v>939</v>
      </c>
      <c r="H40" s="132">
        <v>1980</v>
      </c>
      <c r="I40" s="35" t="s">
        <v>940</v>
      </c>
      <c r="J40" s="138" t="s">
        <v>126</v>
      </c>
    </row>
    <row r="41" spans="1:10" ht="12.75">
      <c r="A41" s="25"/>
      <c r="B41" s="25"/>
      <c r="C41" s="26"/>
      <c r="D41" s="63"/>
      <c r="E41" s="19"/>
      <c r="F41" s="49"/>
      <c r="G41" s="37"/>
      <c r="H41" s="132">
        <v>1990</v>
      </c>
      <c r="I41" s="35" t="s">
        <v>941</v>
      </c>
      <c r="J41" s="138"/>
    </row>
    <row r="42" spans="1:10" ht="12.75">
      <c r="A42" s="64">
        <v>3056</v>
      </c>
      <c r="B42" s="64">
        <v>4738</v>
      </c>
      <c r="C42" s="65">
        <v>43881</v>
      </c>
      <c r="D42" s="66" t="s">
        <v>942</v>
      </c>
      <c r="E42" s="67" t="s">
        <v>943</v>
      </c>
      <c r="F42" s="146">
        <v>31</v>
      </c>
      <c r="G42" s="68" t="s">
        <v>122</v>
      </c>
      <c r="H42" s="200">
        <v>2605</v>
      </c>
      <c r="I42" s="56" t="s">
        <v>944</v>
      </c>
      <c r="J42" s="199" t="s">
        <v>126</v>
      </c>
    </row>
    <row r="43" spans="1:10" ht="12.75">
      <c r="A43" s="64"/>
      <c r="B43" s="64"/>
      <c r="C43" s="65"/>
      <c r="D43" s="66"/>
      <c r="E43" s="67"/>
      <c r="F43" s="146"/>
      <c r="G43" s="68"/>
      <c r="H43" s="200">
        <v>2615</v>
      </c>
      <c r="I43" s="56" t="s">
        <v>945</v>
      </c>
      <c r="J43" s="199"/>
    </row>
    <row r="44" spans="1:10" ht="12.75">
      <c r="A44" s="64"/>
      <c r="B44" s="64"/>
      <c r="C44" s="65"/>
      <c r="D44" s="66"/>
      <c r="E44" s="67"/>
      <c r="F44" s="146"/>
      <c r="G44" s="68"/>
      <c r="H44" s="200">
        <v>2629</v>
      </c>
      <c r="I44" s="56" t="s">
        <v>946</v>
      </c>
      <c r="J44" s="199"/>
    </row>
    <row r="45" spans="1:10" ht="12.75">
      <c r="A45" s="64"/>
      <c r="B45" s="64"/>
      <c r="C45" s="65"/>
      <c r="D45" s="66"/>
      <c r="E45" s="67"/>
      <c r="F45" s="146"/>
      <c r="G45" s="68"/>
      <c r="H45" s="200">
        <v>2665</v>
      </c>
      <c r="I45" s="56" t="s">
        <v>947</v>
      </c>
      <c r="J45" s="199"/>
    </row>
    <row r="46" spans="1:10" ht="12.75">
      <c r="A46" s="25">
        <v>3057</v>
      </c>
      <c r="B46" s="25">
        <v>4739</v>
      </c>
      <c r="C46" s="26">
        <v>43893</v>
      </c>
      <c r="D46" s="63" t="s">
        <v>1069</v>
      </c>
      <c r="E46" s="19" t="s">
        <v>1070</v>
      </c>
      <c r="F46" s="49">
        <v>28</v>
      </c>
      <c r="G46" s="37" t="s">
        <v>182</v>
      </c>
      <c r="H46" s="132">
        <v>1502</v>
      </c>
      <c r="I46" s="35" t="s">
        <v>1072</v>
      </c>
      <c r="J46" s="138" t="s">
        <v>126</v>
      </c>
    </row>
    <row r="47" spans="1:10" ht="12.75">
      <c r="A47" s="25"/>
      <c r="B47" s="25"/>
      <c r="C47" s="26"/>
      <c r="D47" s="63"/>
      <c r="E47" s="19"/>
      <c r="F47" s="49"/>
      <c r="G47" s="37" t="s">
        <v>1071</v>
      </c>
      <c r="H47" s="132">
        <v>3057</v>
      </c>
      <c r="I47" s="35" t="s">
        <v>1073</v>
      </c>
      <c r="J47" s="138"/>
    </row>
    <row r="48" spans="1:10" ht="12.75">
      <c r="A48" s="64">
        <v>3058</v>
      </c>
      <c r="B48" s="64">
        <v>4740</v>
      </c>
      <c r="C48" s="65">
        <v>43903</v>
      </c>
      <c r="D48" s="66" t="s">
        <v>1074</v>
      </c>
      <c r="E48" s="67" t="s">
        <v>1075</v>
      </c>
      <c r="F48" s="146">
        <v>37</v>
      </c>
      <c r="G48" s="68" t="s">
        <v>143</v>
      </c>
      <c r="H48" s="200">
        <v>1931</v>
      </c>
      <c r="I48" s="56" t="s">
        <v>1076</v>
      </c>
      <c r="J48" s="199" t="s">
        <v>126</v>
      </c>
    </row>
    <row r="49" spans="1:10" ht="12.75">
      <c r="A49" s="64"/>
      <c r="B49" s="64"/>
      <c r="C49" s="65"/>
      <c r="D49" s="66"/>
      <c r="E49" s="67"/>
      <c r="F49" s="146"/>
      <c r="G49" s="68" t="s">
        <v>122</v>
      </c>
      <c r="H49" s="200">
        <v>1179</v>
      </c>
      <c r="I49" s="56" t="s">
        <v>1076</v>
      </c>
      <c r="J49" s="199"/>
    </row>
    <row r="50" spans="1:10" ht="12.75">
      <c r="A50" s="25">
        <v>3059</v>
      </c>
      <c r="B50" s="25">
        <v>4741</v>
      </c>
      <c r="C50" s="26">
        <v>43993</v>
      </c>
      <c r="D50" s="63" t="s">
        <v>1206</v>
      </c>
      <c r="E50" s="19" t="s">
        <v>1207</v>
      </c>
      <c r="F50" s="49">
        <v>3</v>
      </c>
      <c r="G50" s="37" t="s">
        <v>751</v>
      </c>
      <c r="H50" s="132">
        <v>5120</v>
      </c>
      <c r="I50" s="35" t="s">
        <v>1208</v>
      </c>
      <c r="J50" s="138" t="s">
        <v>1209</v>
      </c>
    </row>
    <row r="51" spans="1:10" s="201" customFormat="1" ht="12.75">
      <c r="A51" s="64">
        <v>3060</v>
      </c>
      <c r="B51" s="64">
        <v>4742</v>
      </c>
      <c r="C51" s="65">
        <v>44012</v>
      </c>
      <c r="D51" s="66" t="s">
        <v>1210</v>
      </c>
      <c r="E51" s="67" t="s">
        <v>1211</v>
      </c>
      <c r="F51" s="146">
        <v>37</v>
      </c>
      <c r="G51" s="68" t="s">
        <v>122</v>
      </c>
      <c r="H51" s="200">
        <v>1060</v>
      </c>
      <c r="I51" s="56" t="s">
        <v>1212</v>
      </c>
      <c r="J51" s="199" t="s">
        <v>126</v>
      </c>
    </row>
    <row r="52" spans="1:10" s="201" customFormat="1" ht="12.75">
      <c r="A52" s="64"/>
      <c r="B52" s="64"/>
      <c r="C52" s="65"/>
      <c r="D52" s="66"/>
      <c r="E52" s="67"/>
      <c r="F52" s="146"/>
      <c r="G52" s="68"/>
      <c r="H52" s="200">
        <v>1076</v>
      </c>
      <c r="I52" s="56" t="s">
        <v>1213</v>
      </c>
      <c r="J52" s="199"/>
    </row>
    <row r="53" spans="1:10" ht="12.75">
      <c r="A53" s="25">
        <v>3061</v>
      </c>
      <c r="B53" s="25">
        <v>4743</v>
      </c>
      <c r="C53" s="26">
        <v>44039</v>
      </c>
      <c r="D53" s="63" t="s">
        <v>1244</v>
      </c>
      <c r="E53" s="19" t="s">
        <v>1245</v>
      </c>
      <c r="F53" s="49">
        <v>14</v>
      </c>
      <c r="G53" s="37" t="s">
        <v>1146</v>
      </c>
      <c r="H53" s="35" t="s">
        <v>1246</v>
      </c>
      <c r="I53" s="35" t="s">
        <v>1247</v>
      </c>
      <c r="J53" s="138" t="s">
        <v>126</v>
      </c>
    </row>
    <row r="54" spans="1:10" ht="12.75">
      <c r="A54" s="25"/>
      <c r="B54" s="25"/>
      <c r="C54" s="26"/>
      <c r="D54" s="63"/>
      <c r="E54" s="19"/>
      <c r="F54" s="49"/>
      <c r="G54" s="37"/>
      <c r="H54" s="35" t="s">
        <v>1248</v>
      </c>
      <c r="I54" s="35" t="s">
        <v>1249</v>
      </c>
      <c r="J54" s="138"/>
    </row>
    <row r="55" spans="1:10" ht="12.75">
      <c r="A55" s="64">
        <v>3062</v>
      </c>
      <c r="B55" s="64">
        <v>4744</v>
      </c>
      <c r="C55" s="65">
        <v>44041</v>
      </c>
      <c r="D55" s="66" t="s">
        <v>1250</v>
      </c>
      <c r="E55" s="67" t="s">
        <v>1251</v>
      </c>
      <c r="F55" s="146">
        <v>14</v>
      </c>
      <c r="G55" s="68" t="s">
        <v>716</v>
      </c>
      <c r="H55" s="200">
        <v>2191</v>
      </c>
      <c r="I55" s="56" t="s">
        <v>1252</v>
      </c>
      <c r="J55" s="199" t="s">
        <v>126</v>
      </c>
    </row>
    <row r="56" spans="1:10" ht="12.75">
      <c r="A56" s="64"/>
      <c r="B56" s="64"/>
      <c r="C56" s="65"/>
      <c r="D56" s="66"/>
      <c r="E56" s="67"/>
      <c r="F56" s="146"/>
      <c r="G56" s="68"/>
      <c r="H56" s="200">
        <v>2201</v>
      </c>
      <c r="I56" s="56" t="s">
        <v>1253</v>
      </c>
      <c r="J56" s="199"/>
    </row>
    <row r="57" spans="1:10" ht="12.75">
      <c r="A57" s="64"/>
      <c r="B57" s="64"/>
      <c r="C57" s="65"/>
      <c r="D57" s="66"/>
      <c r="E57" s="67"/>
      <c r="F57" s="146"/>
      <c r="G57" s="68"/>
      <c r="H57" s="200">
        <v>2221</v>
      </c>
      <c r="I57" s="56" t="s">
        <v>1254</v>
      </c>
      <c r="J57" s="199"/>
    </row>
    <row r="58" spans="1:10" ht="12.75">
      <c r="A58" s="25">
        <v>3063</v>
      </c>
      <c r="B58" s="25">
        <v>4745</v>
      </c>
      <c r="C58" s="26">
        <v>44042</v>
      </c>
      <c r="D58" s="63" t="s">
        <v>1255</v>
      </c>
      <c r="E58" s="19" t="s">
        <v>1256</v>
      </c>
      <c r="F58" s="49">
        <v>37</v>
      </c>
      <c r="G58" s="37" t="s">
        <v>939</v>
      </c>
      <c r="H58" s="132">
        <v>167</v>
      </c>
      <c r="I58" s="35" t="s">
        <v>1257</v>
      </c>
      <c r="J58" s="138" t="s">
        <v>1258</v>
      </c>
    </row>
    <row r="59" spans="1:10" ht="12.75">
      <c r="A59" s="64">
        <v>3064</v>
      </c>
      <c r="B59" s="64">
        <v>4746</v>
      </c>
      <c r="C59" s="65">
        <v>44042</v>
      </c>
      <c r="D59" s="66" t="s">
        <v>1255</v>
      </c>
      <c r="E59" s="67" t="s">
        <v>1256</v>
      </c>
      <c r="F59" s="146">
        <v>37</v>
      </c>
      <c r="G59" s="68" t="s">
        <v>122</v>
      </c>
      <c r="H59" s="56" t="s">
        <v>1259</v>
      </c>
      <c r="I59" s="56" t="s">
        <v>1260</v>
      </c>
      <c r="J59" s="199" t="s">
        <v>1261</v>
      </c>
    </row>
    <row r="60" spans="1:10" ht="12.75">
      <c r="A60" s="25">
        <v>3065</v>
      </c>
      <c r="B60" s="25">
        <v>4747</v>
      </c>
      <c r="C60" s="26">
        <v>44049</v>
      </c>
      <c r="D60" s="63" t="s">
        <v>1437</v>
      </c>
      <c r="E60" s="19" t="s">
        <v>1438</v>
      </c>
      <c r="F60" s="49">
        <v>37</v>
      </c>
      <c r="G60" s="37" t="s">
        <v>160</v>
      </c>
      <c r="H60" s="35" t="s">
        <v>1439</v>
      </c>
      <c r="I60" s="35" t="s">
        <v>1440</v>
      </c>
      <c r="J60" s="138" t="s">
        <v>126</v>
      </c>
    </row>
    <row r="61" spans="1:10" ht="12.75">
      <c r="A61" s="25"/>
      <c r="B61" s="25"/>
      <c r="C61" s="26"/>
      <c r="D61" s="63"/>
      <c r="E61" s="19"/>
      <c r="F61" s="49"/>
      <c r="G61" s="37"/>
      <c r="H61" s="132"/>
      <c r="I61" s="35" t="s">
        <v>1441</v>
      </c>
      <c r="J61" s="138"/>
    </row>
    <row r="62" spans="1:10" ht="12.75">
      <c r="A62" s="64">
        <v>3066</v>
      </c>
      <c r="B62" s="64">
        <v>4748</v>
      </c>
      <c r="C62" s="65">
        <v>44054</v>
      </c>
      <c r="D62" s="66" t="s">
        <v>1442</v>
      </c>
      <c r="E62" s="67" t="s">
        <v>1443</v>
      </c>
      <c r="F62" s="146">
        <v>31</v>
      </c>
      <c r="G62" s="68" t="s">
        <v>147</v>
      </c>
      <c r="H62" s="200">
        <v>5261</v>
      </c>
      <c r="I62" s="56" t="s">
        <v>1444</v>
      </c>
      <c r="J62" s="199" t="s">
        <v>126</v>
      </c>
    </row>
    <row r="63" spans="1:10" ht="12.75">
      <c r="A63" s="64"/>
      <c r="B63" s="64"/>
      <c r="C63" s="65"/>
      <c r="D63" s="66"/>
      <c r="E63" s="67"/>
      <c r="F63" s="146"/>
      <c r="G63" s="68"/>
      <c r="H63" s="200">
        <v>5263</v>
      </c>
      <c r="I63" s="56" t="s">
        <v>1445</v>
      </c>
      <c r="J63" s="199"/>
    </row>
    <row r="64" spans="1:10" ht="12.75">
      <c r="A64" s="64"/>
      <c r="B64" s="64"/>
      <c r="C64" s="65"/>
      <c r="D64" s="66"/>
      <c r="E64" s="67"/>
      <c r="F64" s="146"/>
      <c r="G64" s="68"/>
      <c r="H64" s="200">
        <v>5295</v>
      </c>
      <c r="I64" s="56" t="s">
        <v>1446</v>
      </c>
      <c r="J64" s="199"/>
    </row>
    <row r="65" spans="1:10" ht="12.75">
      <c r="A65" s="64"/>
      <c r="B65" s="64"/>
      <c r="C65" s="65"/>
      <c r="D65" s="66"/>
      <c r="E65" s="67"/>
      <c r="F65" s="146"/>
      <c r="G65" s="68" t="s">
        <v>122</v>
      </c>
      <c r="H65" s="200">
        <v>2460</v>
      </c>
      <c r="I65" s="56" t="s">
        <v>1447</v>
      </c>
      <c r="J65" s="199"/>
    </row>
    <row r="66" spans="1:10" ht="12.75">
      <c r="A66" s="64"/>
      <c r="B66" s="64"/>
      <c r="C66" s="65"/>
      <c r="D66" s="66"/>
      <c r="E66" s="67"/>
      <c r="F66" s="146"/>
      <c r="G66" s="68"/>
      <c r="H66" s="200">
        <v>2452</v>
      </c>
      <c r="I66" s="56" t="s">
        <v>1448</v>
      </c>
      <c r="J66" s="199"/>
    </row>
    <row r="67" spans="1:10" ht="12.75">
      <c r="A67" s="25">
        <v>3067</v>
      </c>
      <c r="B67" s="25">
        <v>4749</v>
      </c>
      <c r="C67" s="26">
        <v>44054</v>
      </c>
      <c r="D67" s="63" t="s">
        <v>1449</v>
      </c>
      <c r="E67" s="19" t="s">
        <v>1450</v>
      </c>
      <c r="F67" s="49">
        <v>15</v>
      </c>
      <c r="G67" s="37" t="s">
        <v>991</v>
      </c>
      <c r="H67" s="132">
        <v>1318</v>
      </c>
      <c r="I67" s="35" t="s">
        <v>1453</v>
      </c>
      <c r="J67" s="138" t="s">
        <v>126</v>
      </c>
    </row>
    <row r="68" spans="1:10" ht="12.75">
      <c r="A68" s="25"/>
      <c r="B68" s="25"/>
      <c r="C68" s="26"/>
      <c r="D68" s="63"/>
      <c r="E68" s="19"/>
      <c r="F68" s="49"/>
      <c r="G68" s="37"/>
      <c r="H68" s="35" t="s">
        <v>1451</v>
      </c>
      <c r="I68" s="35" t="s">
        <v>1453</v>
      </c>
      <c r="J68" s="138"/>
    </row>
    <row r="69" spans="1:10" ht="12.75">
      <c r="A69" s="25"/>
      <c r="B69" s="25"/>
      <c r="C69" s="26"/>
      <c r="D69" s="63"/>
      <c r="E69" s="19"/>
      <c r="F69" s="49"/>
      <c r="G69" s="37"/>
      <c r="H69" s="35" t="s">
        <v>1452</v>
      </c>
      <c r="I69" s="35" t="s">
        <v>1453</v>
      </c>
      <c r="J69" s="138"/>
    </row>
    <row r="70" spans="1:10" ht="12.75">
      <c r="A70" s="64">
        <v>3068</v>
      </c>
      <c r="B70" s="64">
        <v>4750</v>
      </c>
      <c r="C70" s="65">
        <v>44061</v>
      </c>
      <c r="D70" s="66" t="s">
        <v>1454</v>
      </c>
      <c r="E70" s="67" t="s">
        <v>1455</v>
      </c>
      <c r="F70" s="146">
        <v>7</v>
      </c>
      <c r="G70" s="68" t="s">
        <v>1456</v>
      </c>
      <c r="H70" s="200">
        <v>587</v>
      </c>
      <c r="I70" s="56" t="s">
        <v>1460</v>
      </c>
      <c r="J70" s="199" t="s">
        <v>126</v>
      </c>
    </row>
    <row r="71" spans="1:10" ht="12.75">
      <c r="A71" s="64"/>
      <c r="B71" s="64"/>
      <c r="C71" s="65"/>
      <c r="D71" s="66"/>
      <c r="E71" s="67"/>
      <c r="F71" s="146"/>
      <c r="G71" s="68"/>
      <c r="H71" s="200">
        <v>597</v>
      </c>
      <c r="I71" s="56" t="s">
        <v>1461</v>
      </c>
      <c r="J71" s="199"/>
    </row>
    <row r="72" spans="1:10" ht="12.75">
      <c r="A72" s="64"/>
      <c r="B72" s="64"/>
      <c r="C72" s="65"/>
      <c r="D72" s="66"/>
      <c r="E72" s="67"/>
      <c r="F72" s="146"/>
      <c r="G72" s="68"/>
      <c r="H72" s="200">
        <v>609</v>
      </c>
      <c r="I72" s="56" t="s">
        <v>1462</v>
      </c>
      <c r="J72" s="199"/>
    </row>
    <row r="73" spans="1:10" ht="12.75">
      <c r="A73" s="64"/>
      <c r="B73" s="64"/>
      <c r="C73" s="65"/>
      <c r="D73" s="66"/>
      <c r="E73" s="67"/>
      <c r="F73" s="146"/>
      <c r="G73" s="68" t="s">
        <v>1457</v>
      </c>
      <c r="H73" s="56" t="s">
        <v>1458</v>
      </c>
      <c r="I73" s="56" t="s">
        <v>1463</v>
      </c>
      <c r="J73" s="199"/>
    </row>
    <row r="74" spans="1:10" ht="12.75">
      <c r="A74" s="64"/>
      <c r="B74" s="64"/>
      <c r="C74" s="65"/>
      <c r="D74" s="66"/>
      <c r="E74" s="67"/>
      <c r="F74" s="146"/>
      <c r="G74" s="68"/>
      <c r="H74" s="56" t="s">
        <v>1459</v>
      </c>
      <c r="I74" s="56" t="s">
        <v>1464</v>
      </c>
      <c r="J74" s="199"/>
    </row>
    <row r="75" spans="1:10" ht="12.75">
      <c r="A75" s="25">
        <v>3069</v>
      </c>
      <c r="B75" s="25">
        <v>4751</v>
      </c>
      <c r="C75" s="26">
        <v>44064</v>
      </c>
      <c r="D75" s="63" t="s">
        <v>1465</v>
      </c>
      <c r="E75" s="19" t="s">
        <v>1466</v>
      </c>
      <c r="F75" s="49">
        <v>13</v>
      </c>
      <c r="G75" s="37" t="s">
        <v>1204</v>
      </c>
      <c r="H75" s="132">
        <v>1290</v>
      </c>
      <c r="I75" s="35" t="s">
        <v>1471</v>
      </c>
      <c r="J75" s="138" t="s">
        <v>126</v>
      </c>
    </row>
    <row r="76" spans="1:10" ht="12.75">
      <c r="A76" s="25"/>
      <c r="B76" s="25"/>
      <c r="C76" s="26"/>
      <c r="D76" s="63"/>
      <c r="E76" s="19"/>
      <c r="F76" s="49"/>
      <c r="G76" s="37" t="s">
        <v>1467</v>
      </c>
      <c r="H76" s="203" t="s">
        <v>1468</v>
      </c>
      <c r="I76" s="35" t="s">
        <v>1472</v>
      </c>
      <c r="J76" s="138"/>
    </row>
    <row r="77" spans="1:10" ht="12.75">
      <c r="A77" s="25"/>
      <c r="B77" s="25"/>
      <c r="C77" s="26"/>
      <c r="D77" s="63"/>
      <c r="E77" s="19"/>
      <c r="F77" s="49"/>
      <c r="G77" s="37"/>
      <c r="H77" s="35" t="s">
        <v>1469</v>
      </c>
      <c r="I77" s="35" t="s">
        <v>1473</v>
      </c>
      <c r="J77" s="138"/>
    </row>
    <row r="78" spans="1:10" ht="12.75">
      <c r="A78" s="25"/>
      <c r="B78" s="25"/>
      <c r="C78" s="26"/>
      <c r="D78" s="63"/>
      <c r="E78" s="19"/>
      <c r="F78" s="49"/>
      <c r="G78" s="37"/>
      <c r="H78" s="132"/>
      <c r="I78" s="35"/>
      <c r="J78" s="138"/>
    </row>
    <row r="79" spans="1:10" ht="12.75">
      <c r="A79" s="25"/>
      <c r="B79" s="25"/>
      <c r="C79" s="26"/>
      <c r="D79" s="63"/>
      <c r="E79" s="19"/>
      <c r="F79" s="49"/>
      <c r="G79" s="37"/>
      <c r="H79" s="132"/>
      <c r="I79" s="35"/>
      <c r="J79" s="138"/>
    </row>
    <row r="80" spans="1:10" ht="12.75">
      <c r="A80" s="25"/>
      <c r="B80" s="25"/>
      <c r="C80" s="26"/>
      <c r="D80" s="63"/>
      <c r="E80" s="19"/>
      <c r="F80" s="49"/>
      <c r="G80" s="37"/>
      <c r="H80" s="132"/>
      <c r="I80" s="35"/>
      <c r="J80" s="138"/>
    </row>
    <row r="81" spans="1:10" ht="12.75">
      <c r="A81" s="25"/>
      <c r="B81" s="25"/>
      <c r="C81" s="26"/>
      <c r="D81" s="63"/>
      <c r="E81" s="19"/>
      <c r="F81" s="49"/>
      <c r="G81" s="37"/>
      <c r="H81" s="132"/>
      <c r="I81" s="35"/>
      <c r="J81" s="138"/>
    </row>
    <row r="82" spans="1:10" ht="12.75">
      <c r="A82" s="25"/>
      <c r="B82" s="25"/>
      <c r="C82" s="26"/>
      <c r="D82" s="63"/>
      <c r="E82" s="19"/>
      <c r="F82" s="49"/>
      <c r="G82" s="37"/>
      <c r="H82" s="132"/>
      <c r="I82" s="35"/>
      <c r="J82" s="138"/>
    </row>
    <row r="83" spans="1:10" ht="12.75">
      <c r="A83" s="25"/>
      <c r="B83" s="25"/>
      <c r="C83" s="26"/>
      <c r="D83" s="63"/>
      <c r="E83" s="19"/>
      <c r="F83" s="49"/>
      <c r="G83" s="37"/>
      <c r="H83" s="132"/>
      <c r="I83" s="35"/>
      <c r="J83" s="138"/>
    </row>
    <row r="84" spans="1:10" ht="12.75">
      <c r="A84" s="25"/>
      <c r="B84" s="25"/>
      <c r="C84" s="26"/>
      <c r="D84" s="63"/>
      <c r="E84" s="19"/>
      <c r="F84" s="49"/>
      <c r="G84" s="37"/>
      <c r="H84" s="132"/>
      <c r="I84" s="35"/>
      <c r="J84" s="138"/>
    </row>
    <row r="85" spans="1:10" ht="12.75">
      <c r="A85" s="25"/>
      <c r="B85" s="25"/>
      <c r="C85" s="26"/>
      <c r="D85" s="63"/>
      <c r="E85" s="19"/>
      <c r="F85" s="49"/>
      <c r="G85" s="37"/>
      <c r="H85" s="132"/>
      <c r="I85" s="35"/>
      <c r="J85" s="138"/>
    </row>
    <row r="86" spans="1:10" ht="12.75">
      <c r="A86" s="25"/>
      <c r="B86" s="25"/>
      <c r="C86" s="26"/>
      <c r="D86" s="63"/>
      <c r="E86" s="19"/>
      <c r="F86" s="49"/>
      <c r="G86" s="37"/>
      <c r="H86" s="132"/>
      <c r="I86" s="35"/>
      <c r="J86" s="138"/>
    </row>
    <row r="87" spans="1:10" ht="12.75">
      <c r="A87" s="25"/>
      <c r="B87" s="25"/>
      <c r="C87" s="26"/>
      <c r="D87" s="63"/>
      <c r="E87" s="19"/>
      <c r="F87" s="49"/>
      <c r="G87" s="37"/>
      <c r="H87" s="132"/>
      <c r="I87" s="35"/>
      <c r="J87" s="138"/>
    </row>
    <row r="88" spans="1:10" ht="12.75">
      <c r="A88" s="25"/>
      <c r="B88" s="25"/>
      <c r="C88" s="26"/>
      <c r="D88" s="63"/>
      <c r="E88" s="19"/>
      <c r="F88" s="49"/>
      <c r="G88" s="37"/>
      <c r="H88" s="132"/>
      <c r="I88" s="35"/>
      <c r="J88" s="138"/>
    </row>
    <row r="89" spans="1:10" ht="12.75">
      <c r="A89" s="25"/>
      <c r="B89" s="25"/>
      <c r="C89" s="26"/>
      <c r="D89" s="63"/>
      <c r="E89" s="19"/>
      <c r="F89" s="49"/>
      <c r="G89" s="37"/>
      <c r="H89" s="132"/>
      <c r="I89" s="35"/>
      <c r="J89" s="138"/>
    </row>
    <row r="90" spans="1:10" ht="12.75">
      <c r="A90" s="25"/>
      <c r="B90" s="25"/>
      <c r="C90" s="26"/>
      <c r="D90" s="63"/>
      <c r="E90" s="19"/>
      <c r="F90" s="49"/>
      <c r="G90" s="37"/>
      <c r="H90" s="132"/>
      <c r="I90" s="35"/>
      <c r="J90" s="138"/>
    </row>
    <row r="91" spans="1:10" ht="12.75">
      <c r="A91" s="25"/>
      <c r="B91" s="25"/>
      <c r="C91" s="26"/>
      <c r="D91" s="63"/>
      <c r="E91" s="19"/>
      <c r="F91" s="49"/>
      <c r="G91" s="37"/>
      <c r="H91" s="132"/>
      <c r="I91" s="35"/>
      <c r="J91" s="138"/>
    </row>
    <row r="92" spans="1:10" ht="12.75">
      <c r="A92" s="25"/>
      <c r="B92" s="25"/>
      <c r="C92" s="26"/>
      <c r="D92" s="63"/>
      <c r="E92" s="19"/>
      <c r="F92" s="49"/>
      <c r="G92" s="37"/>
      <c r="H92" s="132"/>
      <c r="I92" s="35"/>
      <c r="J92" s="138"/>
    </row>
  </sheetData>
  <sheetProtection/>
  <printOptions horizontalCentered="1"/>
  <pageMargins left="0.3937007874015748" right="0.3937007874015748" top="1.1811023622047245" bottom="0.5905511811023623" header="0.3937007874015748" footer="0"/>
  <pageSetup fitToHeight="7" fitToWidth="1" horizontalDpi="300" verticalDpi="300" orientation="landscape" paperSize="9" scale="61" r:id="rId1"/>
  <headerFooter alignWithMargins="0">
    <oddHeader>&amp;LI. MUNICIPALIDAD DE ÑUÑOA
DIRECCION DE OBRAS MUNICIPALES
DEPARTAMENTO DE INFORMATICA Y CATASTRO&amp;CLISTADO MAESTRO DE
FUSION DE LOTES - SUBDIVISIONES - MODIFICACION DE DESLINDES&amp;RPERIODO: 2017</oddHeader>
    <oddFooter>&amp;L&amp;F&amp;C&amp;P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A96"/>
  <sheetViews>
    <sheetView zoomScalePageLayoutView="0" workbookViewId="0" topLeftCell="A1">
      <pane ySplit="2" topLeftCell="A60" activePane="bottomLeft" state="frozen"/>
      <selection pane="topLeft" activeCell="A1" sqref="A1"/>
      <selection pane="bottomLeft" activeCell="A91" sqref="A91"/>
    </sheetView>
  </sheetViews>
  <sheetFormatPr defaultColWidth="11.421875" defaultRowHeight="12.75"/>
  <cols>
    <col min="1" max="1" width="6.28125" style="74" bestFit="1" customWidth="1"/>
    <col min="2" max="2" width="5.421875" style="17" bestFit="1" customWidth="1"/>
    <col min="3" max="3" width="12.57421875" style="17" bestFit="1" customWidth="1"/>
    <col min="4" max="4" width="10.140625" style="1" bestFit="1" customWidth="1"/>
    <col min="5" max="5" width="10.140625" style="27" bestFit="1" customWidth="1"/>
    <col min="6" max="6" width="36.8515625" style="22" bestFit="1" customWidth="1"/>
    <col min="7" max="7" width="40.421875" style="1" bestFit="1" customWidth="1"/>
    <col min="8" max="8" width="34.7109375" style="27" bestFit="1" customWidth="1"/>
    <col min="9" max="9" width="10.140625" style="1" bestFit="1" customWidth="1"/>
    <col min="10" max="10" width="69.7109375" style="1" bestFit="1" customWidth="1"/>
    <col min="11" max="11" width="82.421875" style="27" bestFit="1" customWidth="1"/>
    <col min="12" max="12" width="15.7109375" style="27" customWidth="1"/>
    <col min="13" max="13" width="16.28125" style="22" bestFit="1" customWidth="1"/>
    <col min="14" max="14" width="10.140625" style="16" bestFit="1" customWidth="1"/>
    <col min="15" max="15" width="15.7109375" style="1" bestFit="1" customWidth="1"/>
    <col min="16" max="16" width="13.7109375" style="16" bestFit="1" customWidth="1"/>
    <col min="17" max="17" width="13.421875" style="16" bestFit="1" customWidth="1"/>
    <col min="18" max="18" width="10.57421875" style="16" bestFit="1" customWidth="1"/>
    <col min="19" max="19" width="12.00390625" style="1" bestFit="1" customWidth="1"/>
    <col min="20" max="20" width="10.140625" style="1" bestFit="1" customWidth="1"/>
    <col min="21" max="21" width="12.421875" style="1" bestFit="1" customWidth="1"/>
    <col min="22" max="22" width="10.57421875" style="1" bestFit="1" customWidth="1"/>
    <col min="23" max="23" width="10.140625" style="1" bestFit="1" customWidth="1"/>
    <col min="24" max="16384" width="11.421875" style="1" customWidth="1"/>
  </cols>
  <sheetData>
    <row r="1" spans="1:18" s="60" customFormat="1" ht="12.75">
      <c r="A1" s="91" t="s">
        <v>8</v>
      </c>
      <c r="B1" s="95" t="s">
        <v>11</v>
      </c>
      <c r="C1" s="95" t="s">
        <v>48</v>
      </c>
      <c r="D1" s="95" t="s">
        <v>15</v>
      </c>
      <c r="E1" s="207" t="s">
        <v>3</v>
      </c>
      <c r="F1" s="206"/>
      <c r="G1" s="207" t="s">
        <v>56</v>
      </c>
      <c r="H1" s="206"/>
      <c r="I1" s="122"/>
      <c r="J1" s="123"/>
      <c r="K1" s="133"/>
      <c r="L1" s="144"/>
      <c r="M1" s="145"/>
      <c r="N1" s="124"/>
      <c r="P1" s="70"/>
      <c r="Q1" s="70"/>
      <c r="R1" s="70"/>
    </row>
    <row r="2" spans="1:24" s="60" customFormat="1" ht="12.75">
      <c r="A2" s="159" t="s">
        <v>23</v>
      </c>
      <c r="B2" s="160"/>
      <c r="C2" s="160"/>
      <c r="D2" s="160"/>
      <c r="E2" s="161" t="s">
        <v>52</v>
      </c>
      <c r="F2" s="162" t="s">
        <v>53</v>
      </c>
      <c r="G2" s="163" t="s">
        <v>57</v>
      </c>
      <c r="H2" s="164" t="s">
        <v>58</v>
      </c>
      <c r="I2" s="165" t="s">
        <v>7</v>
      </c>
      <c r="J2" s="165" t="s">
        <v>18</v>
      </c>
      <c r="K2" s="165" t="s">
        <v>9</v>
      </c>
      <c r="L2" s="166" t="s">
        <v>4</v>
      </c>
      <c r="M2" s="167" t="s">
        <v>35</v>
      </c>
      <c r="N2" s="168" t="s">
        <v>15</v>
      </c>
      <c r="O2" s="6"/>
      <c r="P2" s="69"/>
      <c r="Q2" s="69"/>
      <c r="R2" s="69"/>
      <c r="S2" s="69"/>
      <c r="T2" s="69"/>
      <c r="U2" s="9"/>
      <c r="V2" s="9"/>
      <c r="W2" s="9"/>
      <c r="X2" s="9"/>
    </row>
    <row r="3" spans="1:27" s="60" customFormat="1" ht="12.75">
      <c r="A3" s="44">
        <v>1</v>
      </c>
      <c r="B3" s="36" t="s">
        <v>85</v>
      </c>
      <c r="C3" s="36" t="s">
        <v>44</v>
      </c>
      <c r="D3" s="42">
        <v>43832</v>
      </c>
      <c r="E3" s="33">
        <v>950</v>
      </c>
      <c r="F3" s="47" t="s">
        <v>240</v>
      </c>
      <c r="G3" s="34" t="s">
        <v>387</v>
      </c>
      <c r="H3" s="33">
        <v>200</v>
      </c>
      <c r="I3" s="50">
        <v>33745.47</v>
      </c>
      <c r="J3" s="33" t="s">
        <v>128</v>
      </c>
      <c r="K3" s="33" t="s">
        <v>193</v>
      </c>
      <c r="L3" s="43" t="s">
        <v>241</v>
      </c>
      <c r="M3" s="33" t="s">
        <v>194</v>
      </c>
      <c r="N3" s="89">
        <v>42278</v>
      </c>
      <c r="O3" s="34" t="s">
        <v>242</v>
      </c>
      <c r="P3" s="89">
        <v>43663</v>
      </c>
      <c r="Q3" s="35"/>
      <c r="R3" s="35"/>
      <c r="S3" s="35"/>
      <c r="T3" s="35"/>
      <c r="U3" s="34"/>
      <c r="V3" s="34"/>
      <c r="W3" s="34"/>
      <c r="X3" s="34"/>
      <c r="Y3" s="34"/>
      <c r="Z3" s="34"/>
      <c r="AA3" s="34"/>
    </row>
    <row r="4" spans="1:27" s="60" customFormat="1" ht="12.75">
      <c r="A4" s="44">
        <v>2</v>
      </c>
      <c r="B4" s="36" t="s">
        <v>85</v>
      </c>
      <c r="C4" s="36" t="s">
        <v>44</v>
      </c>
      <c r="D4" s="42">
        <v>43832</v>
      </c>
      <c r="E4" s="33">
        <v>5760</v>
      </c>
      <c r="F4" s="47" t="s">
        <v>151</v>
      </c>
      <c r="G4" s="34" t="s">
        <v>243</v>
      </c>
      <c r="H4" s="33">
        <v>4616</v>
      </c>
      <c r="I4" s="50">
        <v>71.79</v>
      </c>
      <c r="J4" s="33" t="s">
        <v>99</v>
      </c>
      <c r="K4" s="33" t="s">
        <v>183</v>
      </c>
      <c r="L4" s="43" t="s">
        <v>244</v>
      </c>
      <c r="M4" s="33" t="s">
        <v>133</v>
      </c>
      <c r="N4" s="73">
        <v>43642</v>
      </c>
      <c r="O4" s="34"/>
      <c r="P4" s="89"/>
      <c r="Q4" s="35"/>
      <c r="R4" s="89"/>
      <c r="S4" s="35"/>
      <c r="T4" s="35"/>
      <c r="U4" s="34"/>
      <c r="V4" s="34"/>
      <c r="W4" s="34"/>
      <c r="X4" s="34"/>
      <c r="Y4" s="34"/>
      <c r="Z4" s="34"/>
      <c r="AA4" s="34"/>
    </row>
    <row r="5" spans="1:27" s="60" customFormat="1" ht="12.75">
      <c r="A5" s="44">
        <v>3</v>
      </c>
      <c r="B5" s="36" t="s">
        <v>85</v>
      </c>
      <c r="C5" s="36" t="s">
        <v>44</v>
      </c>
      <c r="D5" s="42">
        <v>43833</v>
      </c>
      <c r="E5" s="33">
        <v>5407</v>
      </c>
      <c r="F5" s="47" t="s">
        <v>245</v>
      </c>
      <c r="G5" s="34" t="s">
        <v>246</v>
      </c>
      <c r="H5" s="33">
        <v>220</v>
      </c>
      <c r="I5" s="50">
        <v>10602.71</v>
      </c>
      <c r="J5" s="33" t="s">
        <v>99</v>
      </c>
      <c r="K5" s="33" t="s">
        <v>152</v>
      </c>
      <c r="L5" s="197" t="s">
        <v>247</v>
      </c>
      <c r="M5" s="33" t="s">
        <v>248</v>
      </c>
      <c r="N5" s="89">
        <v>42853</v>
      </c>
      <c r="O5" s="34" t="s">
        <v>253</v>
      </c>
      <c r="P5" s="89">
        <v>43472</v>
      </c>
      <c r="Q5" s="35"/>
      <c r="R5" s="89"/>
      <c r="S5" s="35"/>
      <c r="T5" s="89"/>
      <c r="U5" s="35"/>
      <c r="V5" s="89"/>
      <c r="W5" s="34"/>
      <c r="X5" s="34"/>
      <c r="Y5" s="34"/>
      <c r="Z5" s="34"/>
      <c r="AA5" s="34"/>
    </row>
    <row r="6" spans="1:27" s="60" customFormat="1" ht="12.75">
      <c r="A6" s="44">
        <v>4</v>
      </c>
      <c r="B6" s="36" t="s">
        <v>85</v>
      </c>
      <c r="C6" s="36" t="s">
        <v>44</v>
      </c>
      <c r="D6" s="42">
        <v>43836</v>
      </c>
      <c r="E6" s="33">
        <v>6539</v>
      </c>
      <c r="F6" s="47" t="s">
        <v>186</v>
      </c>
      <c r="G6" s="34" t="s">
        <v>125</v>
      </c>
      <c r="H6" s="33" t="s">
        <v>188</v>
      </c>
      <c r="I6" s="50">
        <v>45.66</v>
      </c>
      <c r="J6" s="33" t="s">
        <v>99</v>
      </c>
      <c r="K6" s="33" t="s">
        <v>187</v>
      </c>
      <c r="L6" s="43" t="s">
        <v>254</v>
      </c>
      <c r="M6" s="33" t="s">
        <v>255</v>
      </c>
      <c r="N6" s="89">
        <v>43658</v>
      </c>
      <c r="O6" s="34" t="s">
        <v>189</v>
      </c>
      <c r="P6" s="89">
        <v>29354</v>
      </c>
      <c r="Q6" s="35"/>
      <c r="R6" s="89"/>
      <c r="S6" s="35"/>
      <c r="T6" s="89"/>
      <c r="U6" s="34"/>
      <c r="V6" s="73"/>
      <c r="W6" s="34"/>
      <c r="X6" s="73"/>
      <c r="Y6" s="34"/>
      <c r="Z6" s="34"/>
      <c r="AA6" s="34"/>
    </row>
    <row r="7" spans="1:27" ht="12.75">
      <c r="A7" s="44">
        <v>5</v>
      </c>
      <c r="B7" s="36" t="s">
        <v>85</v>
      </c>
      <c r="C7" s="36" t="s">
        <v>44</v>
      </c>
      <c r="D7" s="42">
        <v>43836</v>
      </c>
      <c r="E7" s="33">
        <v>6648</v>
      </c>
      <c r="F7" s="47" t="s">
        <v>197</v>
      </c>
      <c r="G7" s="34" t="s">
        <v>256</v>
      </c>
      <c r="H7" s="33">
        <v>1981</v>
      </c>
      <c r="I7" s="50">
        <v>77.51</v>
      </c>
      <c r="J7" s="33" t="s">
        <v>99</v>
      </c>
      <c r="K7" s="33" t="s">
        <v>257</v>
      </c>
      <c r="L7" s="43" t="s">
        <v>258</v>
      </c>
      <c r="M7" s="33" t="s">
        <v>259</v>
      </c>
      <c r="N7" s="89">
        <v>43438</v>
      </c>
      <c r="O7" s="34" t="s">
        <v>265</v>
      </c>
      <c r="P7" s="89">
        <v>37304</v>
      </c>
      <c r="Q7" s="35"/>
      <c r="R7" s="89"/>
      <c r="S7" s="35"/>
      <c r="T7" s="89"/>
      <c r="U7" s="34"/>
      <c r="V7" s="73"/>
      <c r="W7" s="34"/>
      <c r="X7" s="73"/>
      <c r="Y7" s="8"/>
      <c r="Z7" s="8"/>
      <c r="AA7" s="8"/>
    </row>
    <row r="8" spans="1:27" ht="12.75">
      <c r="A8" s="13">
        <v>6</v>
      </c>
      <c r="B8" s="36" t="s">
        <v>85</v>
      </c>
      <c r="C8" s="36" t="s">
        <v>44</v>
      </c>
      <c r="D8" s="18">
        <v>43837</v>
      </c>
      <c r="E8" s="131">
        <v>2766</v>
      </c>
      <c r="F8" s="47" t="s">
        <v>260</v>
      </c>
      <c r="G8" s="169" t="s">
        <v>149</v>
      </c>
      <c r="H8" s="131">
        <v>5115</v>
      </c>
      <c r="I8" s="170">
        <v>0</v>
      </c>
      <c r="J8" s="157" t="s">
        <v>261</v>
      </c>
      <c r="K8" s="33" t="s">
        <v>205</v>
      </c>
      <c r="L8" s="43" t="s">
        <v>262</v>
      </c>
      <c r="M8" s="47" t="s">
        <v>263</v>
      </c>
      <c r="N8" s="171">
        <v>43752</v>
      </c>
      <c r="O8" s="157" t="s">
        <v>264</v>
      </c>
      <c r="P8" s="171">
        <v>19807</v>
      </c>
      <c r="Q8" s="35" t="s">
        <v>117</v>
      </c>
      <c r="R8" s="171">
        <v>22111</v>
      </c>
      <c r="S8" s="8"/>
      <c r="T8" s="8"/>
      <c r="U8" s="8"/>
      <c r="V8" s="8"/>
      <c r="W8" s="8"/>
      <c r="X8" s="8"/>
      <c r="Y8" s="8"/>
      <c r="Z8" s="8"/>
      <c r="AA8" s="8"/>
    </row>
    <row r="9" spans="1:27" ht="12.75">
      <c r="A9" s="13">
        <v>7</v>
      </c>
      <c r="B9" s="36" t="s">
        <v>85</v>
      </c>
      <c r="C9" s="36" t="s">
        <v>44</v>
      </c>
      <c r="D9" s="18">
        <v>43840</v>
      </c>
      <c r="E9" s="131">
        <v>3926</v>
      </c>
      <c r="F9" s="47" t="s">
        <v>118</v>
      </c>
      <c r="G9" s="169" t="s">
        <v>387</v>
      </c>
      <c r="H9" s="131">
        <v>2135</v>
      </c>
      <c r="I9" s="170">
        <v>0</v>
      </c>
      <c r="J9" s="157" t="s">
        <v>266</v>
      </c>
      <c r="K9" s="33" t="s">
        <v>267</v>
      </c>
      <c r="L9" s="43" t="s">
        <v>268</v>
      </c>
      <c r="M9" s="157" t="s">
        <v>270</v>
      </c>
      <c r="N9" s="172">
        <v>43734</v>
      </c>
      <c r="O9" s="47" t="s">
        <v>200</v>
      </c>
      <c r="P9" s="171">
        <v>11808</v>
      </c>
      <c r="Q9" s="157" t="s">
        <v>269</v>
      </c>
      <c r="R9" s="171">
        <v>36431</v>
      </c>
      <c r="S9" s="35" t="s">
        <v>201</v>
      </c>
      <c r="T9" s="171">
        <v>36516</v>
      </c>
      <c r="U9" s="8"/>
      <c r="V9" s="8"/>
      <c r="W9" s="8"/>
      <c r="X9" s="8"/>
      <c r="Y9" s="8"/>
      <c r="Z9" s="8"/>
      <c r="AA9" s="8"/>
    </row>
    <row r="10" spans="1:27" ht="12.75">
      <c r="A10" s="13">
        <v>8</v>
      </c>
      <c r="B10" s="36" t="s">
        <v>199</v>
      </c>
      <c r="C10" s="36" t="s">
        <v>45</v>
      </c>
      <c r="D10" s="18">
        <v>43840</v>
      </c>
      <c r="E10" s="131">
        <v>1019</v>
      </c>
      <c r="F10" s="47" t="s">
        <v>271</v>
      </c>
      <c r="G10" s="169" t="s">
        <v>180</v>
      </c>
      <c r="H10" s="131">
        <v>2406</v>
      </c>
      <c r="I10" s="170">
        <v>14516.21</v>
      </c>
      <c r="J10" s="157" t="s">
        <v>99</v>
      </c>
      <c r="K10" s="33" t="s">
        <v>145</v>
      </c>
      <c r="L10" s="43" t="s">
        <v>272</v>
      </c>
      <c r="M10" s="47" t="s">
        <v>273</v>
      </c>
      <c r="N10" s="171">
        <v>43111</v>
      </c>
      <c r="O10" s="157" t="s">
        <v>274</v>
      </c>
      <c r="P10" s="171">
        <v>43619</v>
      </c>
      <c r="Q10" s="132"/>
      <c r="R10" s="132"/>
      <c r="S10" s="8"/>
      <c r="T10" s="8"/>
      <c r="U10" s="8"/>
      <c r="V10" s="8"/>
      <c r="W10" s="8"/>
      <c r="X10" s="8"/>
      <c r="Y10" s="8"/>
      <c r="Z10" s="8"/>
      <c r="AA10" s="8"/>
    </row>
    <row r="11" spans="1:27" ht="12.75">
      <c r="A11" s="13">
        <v>9</v>
      </c>
      <c r="B11" s="36" t="s">
        <v>199</v>
      </c>
      <c r="C11" s="36" t="s">
        <v>45</v>
      </c>
      <c r="D11" s="18">
        <v>43844</v>
      </c>
      <c r="E11" s="131">
        <v>1037</v>
      </c>
      <c r="F11" s="47" t="s">
        <v>275</v>
      </c>
      <c r="G11" s="169" t="s">
        <v>276</v>
      </c>
      <c r="H11" s="131">
        <v>3174</v>
      </c>
      <c r="I11" s="170">
        <v>13842.44</v>
      </c>
      <c r="J11" s="157" t="s">
        <v>99</v>
      </c>
      <c r="K11" s="33" t="s">
        <v>202</v>
      </c>
      <c r="L11" s="43" t="s">
        <v>277</v>
      </c>
      <c r="M11" s="47" t="s">
        <v>278</v>
      </c>
      <c r="N11" s="89">
        <v>42977</v>
      </c>
      <c r="O11" s="8"/>
      <c r="P11" s="132"/>
      <c r="Q11" s="132"/>
      <c r="R11" s="132"/>
      <c r="S11" s="8"/>
      <c r="T11" s="8"/>
      <c r="U11" s="8"/>
      <c r="V11" s="8"/>
      <c r="W11" s="8"/>
      <c r="X11" s="8"/>
      <c r="Y11" s="8"/>
      <c r="Z11" s="8"/>
      <c r="AA11" s="8"/>
    </row>
    <row r="12" spans="1:27" ht="12.75">
      <c r="A12" s="13">
        <v>10</v>
      </c>
      <c r="B12" s="36" t="s">
        <v>85</v>
      </c>
      <c r="C12" s="36" t="s">
        <v>44</v>
      </c>
      <c r="D12" s="18">
        <v>43844</v>
      </c>
      <c r="E12" s="131">
        <v>2269</v>
      </c>
      <c r="F12" s="47" t="s">
        <v>279</v>
      </c>
      <c r="G12" s="169" t="s">
        <v>280</v>
      </c>
      <c r="H12" s="33" t="s">
        <v>281</v>
      </c>
      <c r="I12" s="170">
        <v>3.63</v>
      </c>
      <c r="J12" s="157" t="s">
        <v>156</v>
      </c>
      <c r="K12" s="33" t="s">
        <v>282</v>
      </c>
      <c r="L12" s="43" t="s">
        <v>283</v>
      </c>
      <c r="M12" s="47" t="s">
        <v>284</v>
      </c>
      <c r="N12" s="171">
        <v>43720</v>
      </c>
      <c r="O12" s="8"/>
      <c r="P12" s="132"/>
      <c r="Q12" s="132"/>
      <c r="R12" s="132"/>
      <c r="S12" s="8"/>
      <c r="T12" s="8"/>
      <c r="U12" s="8"/>
      <c r="V12" s="8"/>
      <c r="W12" s="8"/>
      <c r="X12" s="8"/>
      <c r="Y12" s="8"/>
      <c r="Z12" s="8"/>
      <c r="AA12" s="8"/>
    </row>
    <row r="13" spans="1:27" ht="12.75">
      <c r="A13" s="13">
        <v>11</v>
      </c>
      <c r="B13" s="36" t="s">
        <v>85</v>
      </c>
      <c r="C13" s="36" t="s">
        <v>44</v>
      </c>
      <c r="D13" s="18">
        <v>43844</v>
      </c>
      <c r="E13" s="33">
        <v>4163</v>
      </c>
      <c r="F13" s="47" t="s">
        <v>260</v>
      </c>
      <c r="G13" s="169" t="s">
        <v>285</v>
      </c>
      <c r="H13" s="131">
        <v>5395</v>
      </c>
      <c r="I13" s="170">
        <v>0</v>
      </c>
      <c r="J13" s="157" t="s">
        <v>266</v>
      </c>
      <c r="K13" s="33" t="s">
        <v>286</v>
      </c>
      <c r="L13" s="43" t="s">
        <v>287</v>
      </c>
      <c r="M13" s="47" t="s">
        <v>288</v>
      </c>
      <c r="N13" s="171">
        <v>43231</v>
      </c>
      <c r="O13" s="157" t="s">
        <v>289</v>
      </c>
      <c r="P13" s="171">
        <v>41668</v>
      </c>
      <c r="Q13" s="35" t="s">
        <v>290</v>
      </c>
      <c r="R13" s="171">
        <v>42137</v>
      </c>
      <c r="S13" s="8"/>
      <c r="T13" s="8"/>
      <c r="U13" s="8"/>
      <c r="V13" s="8"/>
      <c r="W13" s="8"/>
      <c r="X13" s="8"/>
      <c r="Y13" s="8"/>
      <c r="Z13" s="8"/>
      <c r="AA13" s="8"/>
    </row>
    <row r="14" spans="1:27" ht="12.75">
      <c r="A14" s="13">
        <v>12</v>
      </c>
      <c r="B14" s="36" t="s">
        <v>85</v>
      </c>
      <c r="C14" s="36" t="s">
        <v>44</v>
      </c>
      <c r="D14" s="18">
        <v>43845</v>
      </c>
      <c r="E14" s="131">
        <v>20</v>
      </c>
      <c r="F14" s="47" t="s">
        <v>134</v>
      </c>
      <c r="G14" s="169" t="s">
        <v>387</v>
      </c>
      <c r="H14" s="33" t="s">
        <v>291</v>
      </c>
      <c r="I14" s="170">
        <v>14.51</v>
      </c>
      <c r="J14" s="157" t="s">
        <v>292</v>
      </c>
      <c r="K14" s="33" t="s">
        <v>293</v>
      </c>
      <c r="L14" s="43" t="s">
        <v>294</v>
      </c>
      <c r="M14" s="47" t="s">
        <v>295</v>
      </c>
      <c r="N14" s="171">
        <v>43188</v>
      </c>
      <c r="O14" s="157" t="s">
        <v>296</v>
      </c>
      <c r="P14" s="171">
        <v>39120</v>
      </c>
      <c r="Q14" s="35" t="s">
        <v>297</v>
      </c>
      <c r="R14" s="171">
        <v>39971</v>
      </c>
      <c r="S14" s="34" t="s">
        <v>298</v>
      </c>
      <c r="T14" s="18">
        <v>40000</v>
      </c>
      <c r="U14" s="34" t="s">
        <v>299</v>
      </c>
      <c r="V14" s="18">
        <v>42790</v>
      </c>
      <c r="W14" s="34" t="s">
        <v>300</v>
      </c>
      <c r="X14" s="18">
        <v>42835</v>
      </c>
      <c r="Y14" s="8"/>
      <c r="Z14" s="8"/>
      <c r="AA14" s="8"/>
    </row>
    <row r="15" spans="1:27" ht="12.75">
      <c r="A15" s="13">
        <v>13</v>
      </c>
      <c r="B15" s="36" t="s">
        <v>85</v>
      </c>
      <c r="C15" s="36" t="s">
        <v>44</v>
      </c>
      <c r="D15" s="18">
        <v>43845</v>
      </c>
      <c r="E15" s="131">
        <v>862</v>
      </c>
      <c r="F15" s="47" t="s">
        <v>301</v>
      </c>
      <c r="G15" s="169" t="s">
        <v>162</v>
      </c>
      <c r="H15" s="33" t="s">
        <v>302</v>
      </c>
      <c r="I15" s="170">
        <v>0</v>
      </c>
      <c r="J15" s="157" t="s">
        <v>99</v>
      </c>
      <c r="K15" s="33" t="s">
        <v>161</v>
      </c>
      <c r="L15" s="43" t="s">
        <v>303</v>
      </c>
      <c r="M15" s="47" t="s">
        <v>304</v>
      </c>
      <c r="N15" s="89">
        <v>43552</v>
      </c>
      <c r="O15" s="8"/>
      <c r="P15" s="132"/>
      <c r="Q15" s="132"/>
      <c r="R15" s="132"/>
      <c r="S15" s="8"/>
      <c r="T15" s="8"/>
      <c r="U15" s="8"/>
      <c r="V15" s="8"/>
      <c r="W15" s="8"/>
      <c r="X15" s="8"/>
      <c r="Y15" s="8"/>
      <c r="Z15" s="8"/>
      <c r="AA15" s="8"/>
    </row>
    <row r="16" spans="1:27" ht="12.75">
      <c r="A16" s="13">
        <v>14</v>
      </c>
      <c r="B16" s="36" t="s">
        <v>85</v>
      </c>
      <c r="C16" s="36" t="s">
        <v>44</v>
      </c>
      <c r="D16" s="18">
        <v>43847</v>
      </c>
      <c r="E16" s="131">
        <v>6527</v>
      </c>
      <c r="F16" s="47" t="s">
        <v>305</v>
      </c>
      <c r="G16" s="169" t="s">
        <v>144</v>
      </c>
      <c r="H16" s="131">
        <v>2418</v>
      </c>
      <c r="I16" s="170">
        <v>8873</v>
      </c>
      <c r="J16" s="157" t="s">
        <v>99</v>
      </c>
      <c r="K16" s="33" t="s">
        <v>306</v>
      </c>
      <c r="L16" s="43" t="s">
        <v>307</v>
      </c>
      <c r="M16" s="47" t="s">
        <v>308</v>
      </c>
      <c r="N16" s="171">
        <v>43136</v>
      </c>
      <c r="O16" s="8"/>
      <c r="P16" s="132"/>
      <c r="Q16" s="132"/>
      <c r="R16" s="132"/>
      <c r="S16" s="8"/>
      <c r="T16" s="8"/>
      <c r="U16" s="8"/>
      <c r="V16" s="8"/>
      <c r="W16" s="8"/>
      <c r="X16" s="8"/>
      <c r="Y16" s="8"/>
      <c r="Z16" s="8"/>
      <c r="AA16" s="8"/>
    </row>
    <row r="17" spans="1:27" ht="12.75">
      <c r="A17" s="13">
        <v>15</v>
      </c>
      <c r="B17" s="36" t="s">
        <v>85</v>
      </c>
      <c r="C17" s="36" t="s">
        <v>44</v>
      </c>
      <c r="D17" s="18">
        <v>43850</v>
      </c>
      <c r="E17" s="131">
        <v>766</v>
      </c>
      <c r="F17" s="47" t="s">
        <v>309</v>
      </c>
      <c r="G17" s="169" t="s">
        <v>310</v>
      </c>
      <c r="H17" s="33" t="s">
        <v>311</v>
      </c>
      <c r="I17" s="34" t="s">
        <v>313</v>
      </c>
      <c r="J17" s="157" t="s">
        <v>312</v>
      </c>
      <c r="K17" s="33" t="s">
        <v>206</v>
      </c>
      <c r="L17" s="43" t="s">
        <v>314</v>
      </c>
      <c r="M17" s="47" t="s">
        <v>315</v>
      </c>
      <c r="N17" s="171">
        <v>43776</v>
      </c>
      <c r="O17" s="8"/>
      <c r="P17" s="132"/>
      <c r="Q17" s="132"/>
      <c r="R17" s="132"/>
      <c r="S17" s="8"/>
      <c r="T17" s="8"/>
      <c r="U17" s="8"/>
      <c r="V17" s="8"/>
      <c r="W17" s="8"/>
      <c r="X17" s="8"/>
      <c r="Y17" s="8"/>
      <c r="Z17" s="8"/>
      <c r="AA17" s="8"/>
    </row>
    <row r="18" spans="1:27" ht="12.75">
      <c r="A18" s="13">
        <v>16</v>
      </c>
      <c r="B18" s="36" t="s">
        <v>85</v>
      </c>
      <c r="C18" s="36" t="s">
        <v>44</v>
      </c>
      <c r="D18" s="18">
        <v>43850</v>
      </c>
      <c r="E18" s="131">
        <v>3935</v>
      </c>
      <c r="F18" s="47" t="s">
        <v>146</v>
      </c>
      <c r="G18" s="169" t="s">
        <v>125</v>
      </c>
      <c r="H18" s="131">
        <v>19</v>
      </c>
      <c r="I18" s="170">
        <v>0</v>
      </c>
      <c r="J18" s="157" t="s">
        <v>266</v>
      </c>
      <c r="K18" s="33" t="s">
        <v>210</v>
      </c>
      <c r="L18" s="43" t="s">
        <v>316</v>
      </c>
      <c r="M18" s="47" t="s">
        <v>317</v>
      </c>
      <c r="N18" s="171">
        <v>43823</v>
      </c>
      <c r="O18" s="8"/>
      <c r="P18" s="132"/>
      <c r="Q18" s="132"/>
      <c r="R18" s="132"/>
      <c r="S18" s="8"/>
      <c r="T18" s="8"/>
      <c r="U18" s="8"/>
      <c r="V18" s="8"/>
      <c r="W18" s="8"/>
      <c r="X18" s="8"/>
      <c r="Y18" s="8"/>
      <c r="Z18" s="8"/>
      <c r="AA18" s="8"/>
    </row>
    <row r="19" spans="1:27" ht="12.75">
      <c r="A19" s="13">
        <v>17</v>
      </c>
      <c r="B19" s="36" t="s">
        <v>85</v>
      </c>
      <c r="C19" s="36" t="s">
        <v>44</v>
      </c>
      <c r="D19" s="18">
        <v>43850</v>
      </c>
      <c r="E19" s="131">
        <v>5423</v>
      </c>
      <c r="F19" s="47" t="s">
        <v>318</v>
      </c>
      <c r="G19" s="169" t="s">
        <v>601</v>
      </c>
      <c r="H19" s="33" t="s">
        <v>319</v>
      </c>
      <c r="I19" s="170">
        <v>17.45</v>
      </c>
      <c r="J19" s="157" t="s">
        <v>320</v>
      </c>
      <c r="K19" s="33" t="s">
        <v>321</v>
      </c>
      <c r="L19" s="43" t="s">
        <v>322</v>
      </c>
      <c r="M19" s="47" t="s">
        <v>323</v>
      </c>
      <c r="N19" s="171">
        <v>43615</v>
      </c>
      <c r="O19" s="157" t="s">
        <v>175</v>
      </c>
      <c r="P19" s="171">
        <v>41306</v>
      </c>
      <c r="Q19" s="35" t="s">
        <v>176</v>
      </c>
      <c r="R19" s="171">
        <v>41574</v>
      </c>
      <c r="S19" s="34" t="s">
        <v>324</v>
      </c>
      <c r="T19" s="18">
        <v>41669</v>
      </c>
      <c r="U19" s="8"/>
      <c r="V19" s="8"/>
      <c r="W19" s="8"/>
      <c r="X19" s="8"/>
      <c r="Y19" s="8"/>
      <c r="Z19" s="8"/>
      <c r="AA19" s="8"/>
    </row>
    <row r="20" spans="1:27" ht="12.75">
      <c r="A20" s="13">
        <v>18</v>
      </c>
      <c r="B20" s="36" t="s">
        <v>85</v>
      </c>
      <c r="C20" s="36" t="s">
        <v>44</v>
      </c>
      <c r="D20" s="18">
        <v>43850</v>
      </c>
      <c r="E20" s="131">
        <v>5120</v>
      </c>
      <c r="F20" s="47" t="s">
        <v>325</v>
      </c>
      <c r="G20" s="169" t="s">
        <v>601</v>
      </c>
      <c r="H20" s="131">
        <v>2088</v>
      </c>
      <c r="I20" s="170">
        <v>2.62</v>
      </c>
      <c r="J20" s="157" t="s">
        <v>326</v>
      </c>
      <c r="K20" s="33" t="s">
        <v>135</v>
      </c>
      <c r="L20" s="43" t="s">
        <v>327</v>
      </c>
      <c r="M20" s="47" t="s">
        <v>328</v>
      </c>
      <c r="N20" s="171">
        <v>43517</v>
      </c>
      <c r="O20" s="157" t="s">
        <v>136</v>
      </c>
      <c r="P20" s="171">
        <v>41123</v>
      </c>
      <c r="Q20" s="35" t="s">
        <v>137</v>
      </c>
      <c r="R20" s="171">
        <v>37916</v>
      </c>
      <c r="S20" s="8"/>
      <c r="T20" s="8"/>
      <c r="U20" s="8"/>
      <c r="V20" s="8"/>
      <c r="W20" s="8"/>
      <c r="X20" s="8"/>
      <c r="Y20" s="8"/>
      <c r="Z20" s="8"/>
      <c r="AA20" s="8"/>
    </row>
    <row r="21" spans="1:27" ht="12.75">
      <c r="A21" s="13">
        <v>19</v>
      </c>
      <c r="B21" s="36" t="s">
        <v>85</v>
      </c>
      <c r="C21" s="36" t="s">
        <v>44</v>
      </c>
      <c r="D21" s="18">
        <v>43851</v>
      </c>
      <c r="E21" s="131">
        <v>5141</v>
      </c>
      <c r="F21" s="47" t="s">
        <v>134</v>
      </c>
      <c r="G21" s="169" t="s">
        <v>329</v>
      </c>
      <c r="H21" s="131">
        <v>240</v>
      </c>
      <c r="I21" s="170">
        <v>0</v>
      </c>
      <c r="J21" s="157" t="s">
        <v>115</v>
      </c>
      <c r="K21" s="33" t="s">
        <v>184</v>
      </c>
      <c r="L21" s="43" t="s">
        <v>330</v>
      </c>
      <c r="M21" s="47" t="s">
        <v>331</v>
      </c>
      <c r="N21" s="171">
        <v>43650</v>
      </c>
      <c r="O21" s="157" t="s">
        <v>332</v>
      </c>
      <c r="P21" s="171">
        <v>20346</v>
      </c>
      <c r="Q21" s="35" t="s">
        <v>333</v>
      </c>
      <c r="R21" s="171">
        <v>32121</v>
      </c>
      <c r="S21" s="8"/>
      <c r="T21" s="8"/>
      <c r="U21" s="8"/>
      <c r="V21" s="8"/>
      <c r="W21" s="8"/>
      <c r="X21" s="8"/>
      <c r="Y21" s="8"/>
      <c r="Z21" s="8"/>
      <c r="AA21" s="8"/>
    </row>
    <row r="22" spans="1:27" ht="12.75">
      <c r="A22" s="13">
        <v>20</v>
      </c>
      <c r="B22" s="36" t="s">
        <v>85</v>
      </c>
      <c r="C22" s="36" t="s">
        <v>44</v>
      </c>
      <c r="D22" s="18">
        <v>43852</v>
      </c>
      <c r="E22" s="131">
        <v>833</v>
      </c>
      <c r="F22" s="47" t="s">
        <v>139</v>
      </c>
      <c r="G22" s="169" t="s">
        <v>167</v>
      </c>
      <c r="H22" s="131">
        <v>3171</v>
      </c>
      <c r="I22" s="170">
        <v>0.79</v>
      </c>
      <c r="J22" s="157" t="s">
        <v>266</v>
      </c>
      <c r="K22" s="33" t="s">
        <v>334</v>
      </c>
      <c r="L22" s="43" t="s">
        <v>335</v>
      </c>
      <c r="M22" s="47" t="s">
        <v>336</v>
      </c>
      <c r="N22" s="171">
        <v>43775</v>
      </c>
      <c r="O22" s="157" t="s">
        <v>337</v>
      </c>
      <c r="P22" s="171">
        <v>43126</v>
      </c>
      <c r="Q22" s="35" t="s">
        <v>338</v>
      </c>
      <c r="R22" s="171">
        <v>16079</v>
      </c>
      <c r="S22" s="34" t="s">
        <v>117</v>
      </c>
      <c r="T22" s="18">
        <v>16651</v>
      </c>
      <c r="U22" s="8"/>
      <c r="V22" s="8"/>
      <c r="W22" s="8"/>
      <c r="X22" s="8"/>
      <c r="Y22" s="8"/>
      <c r="Z22" s="8"/>
      <c r="AA22" s="8"/>
    </row>
    <row r="23" spans="1:27" ht="12.75">
      <c r="A23" s="13">
        <v>21</v>
      </c>
      <c r="B23" s="36" t="s">
        <v>85</v>
      </c>
      <c r="C23" s="36" t="s">
        <v>44</v>
      </c>
      <c r="D23" s="18">
        <v>43857</v>
      </c>
      <c r="E23" s="131">
        <v>35</v>
      </c>
      <c r="F23" s="47" t="s">
        <v>339</v>
      </c>
      <c r="G23" s="169" t="s">
        <v>167</v>
      </c>
      <c r="H23" s="33" t="s">
        <v>204</v>
      </c>
      <c r="I23" s="170">
        <v>0</v>
      </c>
      <c r="J23" s="157" t="s">
        <v>340</v>
      </c>
      <c r="K23" s="33" t="s">
        <v>341</v>
      </c>
      <c r="L23" s="43" t="s">
        <v>342</v>
      </c>
      <c r="M23" s="47" t="s">
        <v>343</v>
      </c>
      <c r="N23" s="171">
        <v>43745</v>
      </c>
      <c r="O23" s="8"/>
      <c r="P23" s="132"/>
      <c r="Q23" s="132"/>
      <c r="R23" s="132"/>
      <c r="S23" s="8"/>
      <c r="T23" s="8"/>
      <c r="U23" s="8"/>
      <c r="V23" s="8"/>
      <c r="W23" s="8"/>
      <c r="X23" s="8"/>
      <c r="Y23" s="8"/>
      <c r="Z23" s="8"/>
      <c r="AA23" s="8"/>
    </row>
    <row r="24" spans="1:27" ht="12.75">
      <c r="A24" s="13">
        <v>22</v>
      </c>
      <c r="B24" s="36" t="s">
        <v>85</v>
      </c>
      <c r="C24" s="36" t="s">
        <v>44</v>
      </c>
      <c r="D24" s="18">
        <v>43857</v>
      </c>
      <c r="E24" s="131">
        <v>552</v>
      </c>
      <c r="F24" s="47" t="s">
        <v>344</v>
      </c>
      <c r="G24" s="169" t="s">
        <v>345</v>
      </c>
      <c r="H24" s="131">
        <v>4050</v>
      </c>
      <c r="I24" s="170">
        <v>1165.23</v>
      </c>
      <c r="J24" s="157" t="s">
        <v>99</v>
      </c>
      <c r="K24" s="33" t="s">
        <v>346</v>
      </c>
      <c r="L24" s="43" t="s">
        <v>347</v>
      </c>
      <c r="M24" s="47" t="s">
        <v>348</v>
      </c>
      <c r="N24" s="171">
        <v>43123</v>
      </c>
      <c r="O24" s="8"/>
      <c r="P24" s="132"/>
      <c r="Q24" s="132"/>
      <c r="R24" s="132"/>
      <c r="S24" s="8"/>
      <c r="T24" s="8"/>
      <c r="U24" s="8"/>
      <c r="V24" s="8"/>
      <c r="W24" s="8"/>
      <c r="X24" s="8"/>
      <c r="Y24" s="8"/>
      <c r="Z24" s="8"/>
      <c r="AA24" s="8"/>
    </row>
    <row r="25" spans="1:27" ht="12.75">
      <c r="A25" s="13">
        <v>23</v>
      </c>
      <c r="B25" s="36" t="s">
        <v>85</v>
      </c>
      <c r="C25" s="36" t="s">
        <v>44</v>
      </c>
      <c r="D25" s="18">
        <v>43857</v>
      </c>
      <c r="E25" s="131">
        <v>552</v>
      </c>
      <c r="F25" s="47" t="s">
        <v>349</v>
      </c>
      <c r="G25" s="169" t="s">
        <v>171</v>
      </c>
      <c r="H25" s="131">
        <v>535</v>
      </c>
      <c r="I25" s="170">
        <v>4908.67</v>
      </c>
      <c r="J25" s="157" t="s">
        <v>99</v>
      </c>
      <c r="K25" s="33" t="s">
        <v>192</v>
      </c>
      <c r="L25" s="43" t="s">
        <v>350</v>
      </c>
      <c r="M25" s="47" t="s">
        <v>351</v>
      </c>
      <c r="N25" s="171">
        <v>43111</v>
      </c>
      <c r="O25" s="157" t="s">
        <v>352</v>
      </c>
      <c r="P25" s="171">
        <v>43663</v>
      </c>
      <c r="Q25" s="132"/>
      <c r="R25" s="132"/>
      <c r="S25" s="8"/>
      <c r="T25" s="8"/>
      <c r="U25" s="8"/>
      <c r="V25" s="8"/>
      <c r="W25" s="8"/>
      <c r="X25" s="8"/>
      <c r="Y25" s="8"/>
      <c r="Z25" s="8"/>
      <c r="AA25" s="8"/>
    </row>
    <row r="26" spans="1:27" ht="12.75">
      <c r="A26" s="13">
        <v>24</v>
      </c>
      <c r="B26" s="36" t="s">
        <v>85</v>
      </c>
      <c r="C26" s="36" t="s">
        <v>45</v>
      </c>
      <c r="D26" s="18">
        <v>43858</v>
      </c>
      <c r="E26" s="131">
        <v>5402</v>
      </c>
      <c r="F26" s="47" t="s">
        <v>353</v>
      </c>
      <c r="G26" s="169" t="s">
        <v>354</v>
      </c>
      <c r="H26" s="131">
        <v>465</v>
      </c>
      <c r="I26" s="170">
        <v>45.04</v>
      </c>
      <c r="J26" s="157" t="s">
        <v>355</v>
      </c>
      <c r="K26" s="33" t="s">
        <v>356</v>
      </c>
      <c r="L26" s="43" t="s">
        <v>357</v>
      </c>
      <c r="M26" s="47" t="s">
        <v>358</v>
      </c>
      <c r="N26" s="171">
        <v>43837</v>
      </c>
      <c r="O26" s="157" t="s">
        <v>359</v>
      </c>
      <c r="P26" s="171">
        <v>17076</v>
      </c>
      <c r="Q26" s="35" t="s">
        <v>360</v>
      </c>
      <c r="R26" s="89">
        <v>30592</v>
      </c>
      <c r="S26" s="34" t="s">
        <v>361</v>
      </c>
      <c r="T26" s="18">
        <v>32141</v>
      </c>
      <c r="U26" s="34" t="s">
        <v>362</v>
      </c>
      <c r="V26" s="34" t="s">
        <v>363</v>
      </c>
      <c r="W26" s="18">
        <v>36222</v>
      </c>
      <c r="X26" s="34" t="s">
        <v>364</v>
      </c>
      <c r="Y26" s="18">
        <v>40638</v>
      </c>
      <c r="Z26" s="34" t="s">
        <v>140</v>
      </c>
      <c r="AA26" s="18">
        <v>41113</v>
      </c>
    </row>
    <row r="27" spans="1:27" ht="12.75">
      <c r="A27" s="13">
        <v>25</v>
      </c>
      <c r="B27" s="36" t="s">
        <v>85</v>
      </c>
      <c r="C27" s="36" t="s">
        <v>44</v>
      </c>
      <c r="D27" s="18">
        <v>43858</v>
      </c>
      <c r="E27" s="131">
        <v>852</v>
      </c>
      <c r="F27" s="47" t="s">
        <v>365</v>
      </c>
      <c r="G27" s="169" t="s">
        <v>171</v>
      </c>
      <c r="H27" s="131">
        <v>929</v>
      </c>
      <c r="I27" s="170">
        <v>5787.56</v>
      </c>
      <c r="J27" s="157" t="s">
        <v>99</v>
      </c>
      <c r="K27" s="33" t="s">
        <v>203</v>
      </c>
      <c r="L27" s="43" t="s">
        <v>366</v>
      </c>
      <c r="M27" s="47" t="s">
        <v>367</v>
      </c>
      <c r="N27" s="171">
        <v>42934</v>
      </c>
      <c r="O27" s="157" t="s">
        <v>368</v>
      </c>
      <c r="P27" s="171">
        <v>43591</v>
      </c>
      <c r="Q27" s="35" t="s">
        <v>369</v>
      </c>
      <c r="R27" s="171">
        <v>43742</v>
      </c>
      <c r="S27" s="8"/>
      <c r="T27" s="8"/>
      <c r="U27" s="8"/>
      <c r="V27" s="8"/>
      <c r="W27" s="8"/>
      <c r="X27" s="8"/>
      <c r="Y27" s="8"/>
      <c r="Z27" s="8"/>
      <c r="AA27" s="8"/>
    </row>
    <row r="28" spans="1:27" ht="12.75">
      <c r="A28" s="13">
        <v>26</v>
      </c>
      <c r="B28" s="36" t="s">
        <v>85</v>
      </c>
      <c r="C28" s="36" t="s">
        <v>44</v>
      </c>
      <c r="D28" s="18">
        <v>43858</v>
      </c>
      <c r="E28" s="131">
        <v>1411</v>
      </c>
      <c r="F28" s="47" t="s">
        <v>370</v>
      </c>
      <c r="G28" s="169" t="s">
        <v>371</v>
      </c>
      <c r="H28" s="131">
        <v>1660</v>
      </c>
      <c r="I28" s="170">
        <v>8975.54</v>
      </c>
      <c r="J28" s="157" t="s">
        <v>99</v>
      </c>
      <c r="K28" s="33" t="s">
        <v>168</v>
      </c>
      <c r="L28" s="43" t="s">
        <v>372</v>
      </c>
      <c r="M28" s="47" t="s">
        <v>373</v>
      </c>
      <c r="N28" s="171">
        <v>42898</v>
      </c>
      <c r="O28" s="157" t="s">
        <v>374</v>
      </c>
      <c r="P28" s="171">
        <v>43563</v>
      </c>
      <c r="Q28" s="132"/>
      <c r="R28" s="132"/>
      <c r="S28" s="8"/>
      <c r="T28" s="8"/>
      <c r="U28" s="8"/>
      <c r="V28" s="8"/>
      <c r="W28" s="8"/>
      <c r="X28" s="8"/>
      <c r="Y28" s="8"/>
      <c r="Z28" s="8"/>
      <c r="AA28" s="8"/>
    </row>
    <row r="29" spans="1:27" ht="12.75">
      <c r="A29" s="13">
        <v>27</v>
      </c>
      <c r="B29" s="36" t="s">
        <v>85</v>
      </c>
      <c r="C29" s="36" t="s">
        <v>44</v>
      </c>
      <c r="D29" s="18">
        <v>43859</v>
      </c>
      <c r="E29" s="131">
        <v>3974</v>
      </c>
      <c r="F29" s="47" t="s">
        <v>208</v>
      </c>
      <c r="G29" s="169" t="s">
        <v>209</v>
      </c>
      <c r="H29" s="33" t="s">
        <v>375</v>
      </c>
      <c r="I29" s="170">
        <v>0</v>
      </c>
      <c r="J29" s="157" t="s">
        <v>376</v>
      </c>
      <c r="K29" s="33" t="s">
        <v>377</v>
      </c>
      <c r="L29" s="43" t="s">
        <v>378</v>
      </c>
      <c r="M29" s="47" t="s">
        <v>379</v>
      </c>
      <c r="N29" s="171">
        <v>43797</v>
      </c>
      <c r="O29" s="157" t="s">
        <v>380</v>
      </c>
      <c r="P29" s="171">
        <v>41716</v>
      </c>
      <c r="Q29" s="35" t="s">
        <v>381</v>
      </c>
      <c r="R29" s="171">
        <v>42704</v>
      </c>
      <c r="S29" s="34" t="s">
        <v>165</v>
      </c>
      <c r="T29" s="18">
        <v>42816</v>
      </c>
      <c r="U29" s="8"/>
      <c r="V29" s="8"/>
      <c r="W29" s="8"/>
      <c r="X29" s="8"/>
      <c r="Y29" s="8"/>
      <c r="Z29" s="8"/>
      <c r="AA29" s="8"/>
    </row>
    <row r="30" spans="1:27" ht="12.75">
      <c r="A30" s="13">
        <v>28</v>
      </c>
      <c r="B30" s="36" t="s">
        <v>85</v>
      </c>
      <c r="C30" s="36" t="s">
        <v>44</v>
      </c>
      <c r="D30" s="18">
        <v>43859</v>
      </c>
      <c r="E30" s="131">
        <v>3974</v>
      </c>
      <c r="F30" s="47" t="s">
        <v>382</v>
      </c>
      <c r="G30" s="169" t="s">
        <v>209</v>
      </c>
      <c r="H30" s="33" t="s">
        <v>383</v>
      </c>
      <c r="I30" s="170">
        <v>28.96</v>
      </c>
      <c r="J30" s="157" t="s">
        <v>384</v>
      </c>
      <c r="K30" s="33" t="s">
        <v>377</v>
      </c>
      <c r="L30" s="43" t="s">
        <v>378</v>
      </c>
      <c r="M30" s="47" t="s">
        <v>385</v>
      </c>
      <c r="N30" s="171">
        <v>43797</v>
      </c>
      <c r="O30" s="157" t="s">
        <v>132</v>
      </c>
      <c r="P30" s="171">
        <v>5191</v>
      </c>
      <c r="Q30" s="35" t="s">
        <v>381</v>
      </c>
      <c r="R30" s="171">
        <v>42704</v>
      </c>
      <c r="S30" s="34" t="s">
        <v>165</v>
      </c>
      <c r="T30" s="18">
        <v>42816</v>
      </c>
      <c r="U30" s="8"/>
      <c r="V30" s="8"/>
      <c r="W30" s="8"/>
      <c r="X30" s="8"/>
      <c r="Y30" s="8"/>
      <c r="Z30" s="8"/>
      <c r="AA30" s="8"/>
    </row>
    <row r="31" spans="1:27" ht="12.75">
      <c r="A31" s="13">
        <v>29</v>
      </c>
      <c r="B31" s="36" t="s">
        <v>85</v>
      </c>
      <c r="C31" s="36" t="s">
        <v>44</v>
      </c>
      <c r="D31" s="18">
        <v>43859</v>
      </c>
      <c r="E31" s="131">
        <v>3971</v>
      </c>
      <c r="F31" s="47" t="s">
        <v>386</v>
      </c>
      <c r="G31" s="169" t="s">
        <v>387</v>
      </c>
      <c r="H31" s="131">
        <v>5631</v>
      </c>
      <c r="I31" s="170">
        <v>699</v>
      </c>
      <c r="J31" s="157" t="s">
        <v>388</v>
      </c>
      <c r="K31" s="33" t="s">
        <v>389</v>
      </c>
      <c r="L31" s="43" t="s">
        <v>390</v>
      </c>
      <c r="M31" s="47" t="s">
        <v>391</v>
      </c>
      <c r="N31" s="89">
        <v>43087</v>
      </c>
      <c r="O31" s="18"/>
      <c r="P31" s="132"/>
      <c r="Q31" s="132"/>
      <c r="R31" s="132"/>
      <c r="S31" s="8"/>
      <c r="T31" s="8"/>
      <c r="U31" s="8"/>
      <c r="V31" s="8"/>
      <c r="W31" s="8"/>
      <c r="X31" s="8"/>
      <c r="Y31" s="8"/>
      <c r="Z31" s="8"/>
      <c r="AA31" s="8"/>
    </row>
    <row r="32" spans="1:27" ht="12.75">
      <c r="A32" s="13">
        <v>30</v>
      </c>
      <c r="B32" s="36" t="s">
        <v>85</v>
      </c>
      <c r="C32" s="36" t="s">
        <v>44</v>
      </c>
      <c r="D32" s="18">
        <v>43859</v>
      </c>
      <c r="E32" s="131">
        <v>1210</v>
      </c>
      <c r="F32" s="47" t="s">
        <v>392</v>
      </c>
      <c r="G32" s="169" t="s">
        <v>114</v>
      </c>
      <c r="H32" s="131">
        <v>1810</v>
      </c>
      <c r="I32" s="170">
        <v>6658.52</v>
      </c>
      <c r="J32" s="157" t="s">
        <v>99</v>
      </c>
      <c r="K32" s="33" t="s">
        <v>393</v>
      </c>
      <c r="L32" s="43" t="s">
        <v>394</v>
      </c>
      <c r="M32" s="47" t="s">
        <v>395</v>
      </c>
      <c r="N32" s="171">
        <v>42830</v>
      </c>
      <c r="O32" s="157" t="s">
        <v>396</v>
      </c>
      <c r="P32" s="171">
        <v>43111</v>
      </c>
      <c r="Q32" s="35" t="s">
        <v>397</v>
      </c>
      <c r="R32" s="171">
        <v>43734</v>
      </c>
      <c r="S32" s="8"/>
      <c r="T32" s="8"/>
      <c r="U32" s="8"/>
      <c r="V32" s="8"/>
      <c r="W32" s="8"/>
      <c r="X32" s="8"/>
      <c r="Y32" s="8"/>
      <c r="Z32" s="8"/>
      <c r="AA32" s="8"/>
    </row>
    <row r="33" spans="1:27" ht="12.75">
      <c r="A33" s="13">
        <v>31</v>
      </c>
      <c r="B33" s="36" t="s">
        <v>85</v>
      </c>
      <c r="C33" s="36" t="s">
        <v>44</v>
      </c>
      <c r="D33" s="18">
        <v>43872</v>
      </c>
      <c r="E33" s="131">
        <v>164</v>
      </c>
      <c r="F33" s="47" t="s">
        <v>798</v>
      </c>
      <c r="G33" s="169" t="s">
        <v>799</v>
      </c>
      <c r="H33" s="131">
        <v>5151</v>
      </c>
      <c r="I33" s="170">
        <v>12719.5</v>
      </c>
      <c r="J33" s="157" t="s">
        <v>99</v>
      </c>
      <c r="K33" s="33" t="s">
        <v>800</v>
      </c>
      <c r="L33" s="43" t="s">
        <v>801</v>
      </c>
      <c r="M33" s="47" t="s">
        <v>802</v>
      </c>
      <c r="N33" s="171">
        <v>42950</v>
      </c>
      <c r="O33" s="157" t="s">
        <v>803</v>
      </c>
      <c r="P33" s="171">
        <v>43525</v>
      </c>
      <c r="Q33" s="35" t="s">
        <v>804</v>
      </c>
      <c r="R33" s="171">
        <v>43787</v>
      </c>
      <c r="S33" s="34" t="s">
        <v>805</v>
      </c>
      <c r="T33" s="18">
        <v>43829</v>
      </c>
      <c r="U33" s="8"/>
      <c r="V33" s="8"/>
      <c r="W33" s="8"/>
      <c r="X33" s="8"/>
      <c r="Y33" s="8"/>
      <c r="Z33" s="8"/>
      <c r="AA33" s="8"/>
    </row>
    <row r="34" spans="1:27" ht="12.75">
      <c r="A34" s="13">
        <v>32</v>
      </c>
      <c r="B34" s="36" t="s">
        <v>85</v>
      </c>
      <c r="C34" s="36" t="s">
        <v>44</v>
      </c>
      <c r="D34" s="18">
        <v>43873</v>
      </c>
      <c r="E34" s="131">
        <v>850</v>
      </c>
      <c r="F34" s="47" t="s">
        <v>806</v>
      </c>
      <c r="G34" s="169" t="s">
        <v>807</v>
      </c>
      <c r="H34" s="131">
        <v>900</v>
      </c>
      <c r="I34" s="170">
        <v>7941.2</v>
      </c>
      <c r="J34" s="157" t="s">
        <v>99</v>
      </c>
      <c r="K34" s="33" t="s">
        <v>808</v>
      </c>
      <c r="L34" s="43" t="s">
        <v>809</v>
      </c>
      <c r="M34" s="47" t="s">
        <v>810</v>
      </c>
      <c r="N34" s="171">
        <v>42734</v>
      </c>
      <c r="O34" s="157" t="s">
        <v>811</v>
      </c>
      <c r="P34" s="171">
        <v>43440</v>
      </c>
      <c r="Q34" s="35" t="s">
        <v>812</v>
      </c>
      <c r="R34" s="171">
        <v>43619</v>
      </c>
      <c r="S34" s="8"/>
      <c r="T34" s="8"/>
      <c r="U34" s="8"/>
      <c r="V34" s="8"/>
      <c r="W34" s="8"/>
      <c r="X34" s="8"/>
      <c r="Y34" s="8"/>
      <c r="Z34" s="8"/>
      <c r="AA34" s="8"/>
    </row>
    <row r="35" spans="1:27" ht="12.75">
      <c r="A35" s="13">
        <v>33</v>
      </c>
      <c r="B35" s="36" t="s">
        <v>85</v>
      </c>
      <c r="C35" s="36" t="s">
        <v>44</v>
      </c>
      <c r="D35" s="18">
        <v>43873</v>
      </c>
      <c r="E35" s="131">
        <v>3971</v>
      </c>
      <c r="F35" s="47" t="s">
        <v>163</v>
      </c>
      <c r="G35" s="169" t="s">
        <v>387</v>
      </c>
      <c r="H35" s="131">
        <v>5631</v>
      </c>
      <c r="I35" s="170">
        <v>60.22</v>
      </c>
      <c r="J35" s="157" t="s">
        <v>814</v>
      </c>
      <c r="K35" s="33" t="s">
        <v>389</v>
      </c>
      <c r="L35" s="43" t="s">
        <v>813</v>
      </c>
      <c r="M35" s="47" t="s">
        <v>829</v>
      </c>
      <c r="N35" s="171">
        <v>43844</v>
      </c>
      <c r="O35" s="157"/>
      <c r="P35" s="171"/>
      <c r="Q35" s="35"/>
      <c r="R35" s="171"/>
      <c r="S35" s="8"/>
      <c r="T35" s="8"/>
      <c r="U35" s="8"/>
      <c r="V35" s="8"/>
      <c r="W35" s="8"/>
      <c r="X35" s="8"/>
      <c r="Y35" s="8"/>
      <c r="Z35" s="8"/>
      <c r="AA35" s="8"/>
    </row>
    <row r="36" spans="1:27" ht="12.75">
      <c r="A36" s="13">
        <v>34</v>
      </c>
      <c r="B36" s="36" t="s">
        <v>85</v>
      </c>
      <c r="C36" s="36" t="s">
        <v>44</v>
      </c>
      <c r="D36" s="18">
        <v>43874</v>
      </c>
      <c r="E36" s="131">
        <v>69</v>
      </c>
      <c r="F36" s="47" t="s">
        <v>815</v>
      </c>
      <c r="G36" s="169" t="s">
        <v>816</v>
      </c>
      <c r="H36" s="131">
        <v>5511</v>
      </c>
      <c r="I36" s="170">
        <v>16392.77</v>
      </c>
      <c r="J36" s="157" t="s">
        <v>99</v>
      </c>
      <c r="K36" s="33" t="s">
        <v>817</v>
      </c>
      <c r="L36" s="43" t="s">
        <v>818</v>
      </c>
      <c r="M36" s="47" t="s">
        <v>819</v>
      </c>
      <c r="N36" s="171">
        <v>42954</v>
      </c>
      <c r="O36" s="157" t="s">
        <v>820</v>
      </c>
      <c r="P36" s="171">
        <v>43815</v>
      </c>
      <c r="Q36" s="35"/>
      <c r="R36" s="171"/>
      <c r="S36" s="8"/>
      <c r="T36" s="8"/>
      <c r="U36" s="8"/>
      <c r="V36" s="8"/>
      <c r="W36" s="8"/>
      <c r="X36" s="8"/>
      <c r="Y36" s="8"/>
      <c r="Z36" s="8"/>
      <c r="AA36" s="8"/>
    </row>
    <row r="37" spans="1:27" ht="12.75">
      <c r="A37" s="13">
        <v>35</v>
      </c>
      <c r="B37" s="36" t="s">
        <v>85</v>
      </c>
      <c r="C37" s="36" t="s">
        <v>44</v>
      </c>
      <c r="D37" s="18">
        <v>43874</v>
      </c>
      <c r="E37" s="131">
        <v>5416</v>
      </c>
      <c r="F37" s="47" t="s">
        <v>130</v>
      </c>
      <c r="G37" s="169" t="s">
        <v>821</v>
      </c>
      <c r="H37" s="131">
        <v>496</v>
      </c>
      <c r="I37" s="170">
        <v>22.88</v>
      </c>
      <c r="J37" s="157" t="s">
        <v>822</v>
      </c>
      <c r="K37" s="33" t="s">
        <v>823</v>
      </c>
      <c r="L37" s="43" t="s">
        <v>824</v>
      </c>
      <c r="M37" s="47" t="s">
        <v>825</v>
      </c>
      <c r="N37" s="171">
        <v>43707</v>
      </c>
      <c r="O37" s="157" t="s">
        <v>826</v>
      </c>
      <c r="P37" s="171">
        <v>14013</v>
      </c>
      <c r="Q37" s="35" t="s">
        <v>827</v>
      </c>
      <c r="R37" s="171">
        <v>18014</v>
      </c>
      <c r="S37" s="34" t="s">
        <v>828</v>
      </c>
      <c r="T37" s="18">
        <v>43196</v>
      </c>
      <c r="U37" s="8"/>
      <c r="V37" s="8"/>
      <c r="W37" s="8"/>
      <c r="X37" s="8"/>
      <c r="Y37" s="8"/>
      <c r="Z37" s="8"/>
      <c r="AA37" s="8"/>
    </row>
    <row r="38" spans="1:27" ht="12.75">
      <c r="A38" s="13">
        <v>36</v>
      </c>
      <c r="B38" s="36" t="s">
        <v>85</v>
      </c>
      <c r="C38" s="36" t="s">
        <v>44</v>
      </c>
      <c r="D38" s="18">
        <v>43874</v>
      </c>
      <c r="E38" s="131">
        <v>1015</v>
      </c>
      <c r="F38" s="47" t="s">
        <v>830</v>
      </c>
      <c r="G38" s="169" t="s">
        <v>831</v>
      </c>
      <c r="H38" s="131">
        <v>2308</v>
      </c>
      <c r="I38" s="170">
        <v>62.8</v>
      </c>
      <c r="J38" s="157" t="s">
        <v>99</v>
      </c>
      <c r="K38" s="33" t="s">
        <v>832</v>
      </c>
      <c r="L38" s="43" t="s">
        <v>833</v>
      </c>
      <c r="M38" s="47" t="s">
        <v>834</v>
      </c>
      <c r="N38" s="171">
        <v>35101</v>
      </c>
      <c r="O38" s="157" t="s">
        <v>835</v>
      </c>
      <c r="P38" s="171">
        <v>43042</v>
      </c>
      <c r="Q38" s="35" t="s">
        <v>836</v>
      </c>
      <c r="R38" s="171">
        <v>16194</v>
      </c>
      <c r="S38" s="34" t="s">
        <v>117</v>
      </c>
      <c r="T38" s="18">
        <v>16430</v>
      </c>
      <c r="U38" s="8"/>
      <c r="V38" s="8"/>
      <c r="W38" s="8"/>
      <c r="X38" s="8"/>
      <c r="Y38" s="8"/>
      <c r="Z38" s="8"/>
      <c r="AA38" s="8"/>
    </row>
    <row r="39" spans="1:27" ht="12.75">
      <c r="A39" s="13">
        <v>37</v>
      </c>
      <c r="B39" s="36" t="s">
        <v>85</v>
      </c>
      <c r="C39" s="36" t="s">
        <v>44</v>
      </c>
      <c r="D39" s="18">
        <v>43874</v>
      </c>
      <c r="E39" s="131">
        <v>741</v>
      </c>
      <c r="F39" s="47" t="s">
        <v>196</v>
      </c>
      <c r="G39" s="169" t="s">
        <v>190</v>
      </c>
      <c r="H39" s="131">
        <v>3325</v>
      </c>
      <c r="I39" s="170">
        <v>290.8</v>
      </c>
      <c r="J39" s="157" t="s">
        <v>621</v>
      </c>
      <c r="K39" s="33" t="s">
        <v>474</v>
      </c>
      <c r="L39" s="43" t="s">
        <v>837</v>
      </c>
      <c r="M39" s="47" t="s">
        <v>477</v>
      </c>
      <c r="N39" s="171">
        <v>13893</v>
      </c>
      <c r="O39" s="157" t="s">
        <v>838</v>
      </c>
      <c r="P39" s="171">
        <v>29676</v>
      </c>
      <c r="Q39" s="35" t="s">
        <v>839</v>
      </c>
      <c r="R39" s="171">
        <v>43844</v>
      </c>
      <c r="S39" s="8"/>
      <c r="T39" s="8"/>
      <c r="U39" s="8"/>
      <c r="V39" s="8"/>
      <c r="W39" s="8"/>
      <c r="X39" s="8"/>
      <c r="Y39" s="8"/>
      <c r="Z39" s="8"/>
      <c r="AA39" s="8"/>
    </row>
    <row r="40" spans="1:27" ht="12.75">
      <c r="A40" s="13">
        <v>38</v>
      </c>
      <c r="B40" s="36" t="s">
        <v>85</v>
      </c>
      <c r="C40" s="36" t="s">
        <v>44</v>
      </c>
      <c r="D40" s="18">
        <v>43881</v>
      </c>
      <c r="E40" s="131">
        <v>223</v>
      </c>
      <c r="F40" s="47" t="s">
        <v>840</v>
      </c>
      <c r="G40" s="169" t="s">
        <v>841</v>
      </c>
      <c r="H40" s="131">
        <v>2179</v>
      </c>
      <c r="I40" s="170">
        <v>15.63</v>
      </c>
      <c r="J40" s="157" t="s">
        <v>842</v>
      </c>
      <c r="K40" s="33" t="s">
        <v>843</v>
      </c>
      <c r="L40" s="43" t="s">
        <v>844</v>
      </c>
      <c r="M40" s="47" t="s">
        <v>288</v>
      </c>
      <c r="N40" s="171">
        <v>43123</v>
      </c>
      <c r="O40" s="157" t="s">
        <v>845</v>
      </c>
      <c r="P40" s="171">
        <v>18833</v>
      </c>
      <c r="Q40" s="35" t="s">
        <v>117</v>
      </c>
      <c r="R40" s="171">
        <v>31289</v>
      </c>
      <c r="S40" s="34" t="s">
        <v>846</v>
      </c>
      <c r="T40" s="18">
        <v>31265</v>
      </c>
      <c r="U40" s="34" t="s">
        <v>847</v>
      </c>
      <c r="V40" s="18">
        <v>31289</v>
      </c>
      <c r="W40" s="8"/>
      <c r="X40" s="8"/>
      <c r="Y40" s="8"/>
      <c r="Z40" s="8"/>
      <c r="AA40" s="8"/>
    </row>
    <row r="41" spans="1:27" ht="12.75">
      <c r="A41" s="13">
        <v>39</v>
      </c>
      <c r="B41" s="36" t="s">
        <v>85</v>
      </c>
      <c r="C41" s="36" t="s">
        <v>44</v>
      </c>
      <c r="D41" s="18">
        <v>43885</v>
      </c>
      <c r="E41" s="131">
        <v>17</v>
      </c>
      <c r="F41" s="47" t="s">
        <v>141</v>
      </c>
      <c r="G41" s="169" t="s">
        <v>180</v>
      </c>
      <c r="H41" s="33" t="s">
        <v>581</v>
      </c>
      <c r="I41" s="170">
        <v>0</v>
      </c>
      <c r="J41" s="157" t="s">
        <v>848</v>
      </c>
      <c r="K41" s="33" t="s">
        <v>849</v>
      </c>
      <c r="L41" s="43" t="s">
        <v>850</v>
      </c>
      <c r="M41" s="47" t="s">
        <v>851</v>
      </c>
      <c r="N41" s="171">
        <v>43859</v>
      </c>
      <c r="O41" s="157" t="s">
        <v>178</v>
      </c>
      <c r="P41" s="171">
        <v>42528</v>
      </c>
      <c r="Q41" s="35" t="s">
        <v>558</v>
      </c>
      <c r="R41" s="171">
        <v>42704</v>
      </c>
      <c r="S41" s="34" t="s">
        <v>179</v>
      </c>
      <c r="T41" s="18">
        <v>42817</v>
      </c>
      <c r="U41" s="8"/>
      <c r="V41" s="8"/>
      <c r="W41" s="8"/>
      <c r="X41" s="8"/>
      <c r="Y41" s="8"/>
      <c r="Z41" s="8"/>
      <c r="AA41" s="8"/>
    </row>
    <row r="42" spans="1:27" ht="12.75">
      <c r="A42" s="13">
        <v>40</v>
      </c>
      <c r="B42" s="36" t="s">
        <v>85</v>
      </c>
      <c r="C42" s="36" t="s">
        <v>45</v>
      </c>
      <c r="D42" s="18">
        <v>43885</v>
      </c>
      <c r="E42" s="131">
        <v>1019</v>
      </c>
      <c r="F42" s="47" t="s">
        <v>852</v>
      </c>
      <c r="G42" s="169" t="s">
        <v>180</v>
      </c>
      <c r="H42" s="131">
        <v>2406</v>
      </c>
      <c r="I42" s="170">
        <v>14505.58</v>
      </c>
      <c r="J42" s="157" t="s">
        <v>99</v>
      </c>
      <c r="K42" s="33" t="s">
        <v>145</v>
      </c>
      <c r="L42" s="43" t="s">
        <v>853</v>
      </c>
      <c r="M42" s="47" t="s">
        <v>273</v>
      </c>
      <c r="N42" s="171">
        <v>43111</v>
      </c>
      <c r="O42" s="157" t="s">
        <v>274</v>
      </c>
      <c r="P42" s="171">
        <v>43619</v>
      </c>
      <c r="Q42" s="35"/>
      <c r="R42" s="171"/>
      <c r="S42" s="8"/>
      <c r="T42" s="8"/>
      <c r="U42" s="8"/>
      <c r="V42" s="8"/>
      <c r="W42" s="8"/>
      <c r="X42" s="8"/>
      <c r="Y42" s="8"/>
      <c r="Z42" s="8"/>
      <c r="AA42" s="8"/>
    </row>
    <row r="43" spans="1:27" ht="12.75">
      <c r="A43" s="13">
        <v>41</v>
      </c>
      <c r="B43" s="36" t="s">
        <v>85</v>
      </c>
      <c r="C43" s="36" t="s">
        <v>44</v>
      </c>
      <c r="D43" s="18">
        <v>43889</v>
      </c>
      <c r="E43" s="131">
        <v>3901</v>
      </c>
      <c r="F43" s="47" t="s">
        <v>854</v>
      </c>
      <c r="G43" s="169" t="s">
        <v>855</v>
      </c>
      <c r="H43" s="33" t="s">
        <v>575</v>
      </c>
      <c r="I43" s="170">
        <v>0</v>
      </c>
      <c r="J43" s="157" t="s">
        <v>654</v>
      </c>
      <c r="K43" s="33" t="s">
        <v>413</v>
      </c>
      <c r="L43" s="43" t="s">
        <v>856</v>
      </c>
      <c r="M43" s="47" t="s">
        <v>328</v>
      </c>
      <c r="N43" s="171">
        <v>43837</v>
      </c>
      <c r="O43" s="157" t="s">
        <v>416</v>
      </c>
      <c r="P43" s="171">
        <v>42033</v>
      </c>
      <c r="Q43" s="35" t="s">
        <v>418</v>
      </c>
      <c r="R43" s="171">
        <v>43074</v>
      </c>
      <c r="S43" s="8"/>
      <c r="T43" s="8"/>
      <c r="U43" s="8"/>
      <c r="V43" s="8"/>
      <c r="W43" s="8"/>
      <c r="X43" s="8"/>
      <c r="Y43" s="8"/>
      <c r="Z43" s="8"/>
      <c r="AA43" s="8"/>
    </row>
    <row r="44" spans="1:27" ht="12.75">
      <c r="A44" s="13">
        <v>42</v>
      </c>
      <c r="B44" s="36" t="s">
        <v>85</v>
      </c>
      <c r="C44" s="36" t="s">
        <v>44</v>
      </c>
      <c r="D44" s="18">
        <v>43894</v>
      </c>
      <c r="E44" s="131">
        <v>5635</v>
      </c>
      <c r="F44" s="47" t="s">
        <v>1012</v>
      </c>
      <c r="G44" s="169" t="s">
        <v>125</v>
      </c>
      <c r="H44" s="33" t="s">
        <v>1013</v>
      </c>
      <c r="I44" s="170">
        <v>21309.51</v>
      </c>
      <c r="J44" s="157" t="s">
        <v>99</v>
      </c>
      <c r="K44" s="33" t="s">
        <v>1014</v>
      </c>
      <c r="L44" s="43" t="s">
        <v>1020</v>
      </c>
      <c r="M44" s="47" t="s">
        <v>1015</v>
      </c>
      <c r="N44" s="171">
        <v>41802</v>
      </c>
      <c r="O44" s="157" t="s">
        <v>1016</v>
      </c>
      <c r="P44" s="171">
        <v>42536</v>
      </c>
      <c r="Q44" s="35"/>
      <c r="R44" s="171"/>
      <c r="S44" s="8"/>
      <c r="T44" s="8"/>
      <c r="U44" s="8"/>
      <c r="V44" s="8"/>
      <c r="W44" s="8"/>
      <c r="X44" s="8"/>
      <c r="Y44" s="8"/>
      <c r="Z44" s="8"/>
      <c r="AA44" s="8"/>
    </row>
    <row r="45" spans="1:27" ht="12.75">
      <c r="A45" s="13">
        <v>43</v>
      </c>
      <c r="B45" s="36" t="s">
        <v>85</v>
      </c>
      <c r="C45" s="36" t="s">
        <v>44</v>
      </c>
      <c r="D45" s="18">
        <v>43895</v>
      </c>
      <c r="E45" s="131">
        <v>866</v>
      </c>
      <c r="F45" s="47" t="s">
        <v>602</v>
      </c>
      <c r="G45" s="169" t="s">
        <v>1017</v>
      </c>
      <c r="H45" s="131">
        <v>5286</v>
      </c>
      <c r="I45" s="170">
        <v>178.3</v>
      </c>
      <c r="J45" s="157" t="s">
        <v>99</v>
      </c>
      <c r="K45" s="33" t="s">
        <v>1018</v>
      </c>
      <c r="L45" s="43" t="s">
        <v>1019</v>
      </c>
      <c r="M45" s="47" t="s">
        <v>1021</v>
      </c>
      <c r="N45" s="171">
        <v>41465</v>
      </c>
      <c r="O45" s="157" t="s">
        <v>1022</v>
      </c>
      <c r="P45" s="171">
        <v>42725</v>
      </c>
      <c r="Q45" s="35"/>
      <c r="R45" s="171"/>
      <c r="S45" s="8"/>
      <c r="T45" s="8"/>
      <c r="U45" s="8"/>
      <c r="V45" s="8"/>
      <c r="W45" s="8"/>
      <c r="X45" s="8"/>
      <c r="Y45" s="8"/>
      <c r="Z45" s="8"/>
      <c r="AA45" s="8"/>
    </row>
    <row r="46" spans="1:27" ht="12.75">
      <c r="A46" s="13">
        <v>44</v>
      </c>
      <c r="B46" s="36" t="s">
        <v>85</v>
      </c>
      <c r="C46" s="36" t="s">
        <v>44</v>
      </c>
      <c r="D46" s="18">
        <v>43895</v>
      </c>
      <c r="E46" s="131">
        <v>654</v>
      </c>
      <c r="F46" s="47" t="s">
        <v>153</v>
      </c>
      <c r="G46" s="169" t="s">
        <v>1023</v>
      </c>
      <c r="H46" s="131">
        <v>4287</v>
      </c>
      <c r="I46" s="170">
        <v>0</v>
      </c>
      <c r="J46" s="157" t="s">
        <v>621</v>
      </c>
      <c r="K46" s="33" t="s">
        <v>398</v>
      </c>
      <c r="L46" s="43" t="s">
        <v>1024</v>
      </c>
      <c r="M46" s="47" t="s">
        <v>1025</v>
      </c>
      <c r="N46" s="171">
        <v>43833</v>
      </c>
      <c r="O46" s="157" t="s">
        <v>401</v>
      </c>
      <c r="P46" s="171">
        <v>16274</v>
      </c>
      <c r="Q46" s="35" t="s">
        <v>117</v>
      </c>
      <c r="R46" s="171">
        <v>16685</v>
      </c>
      <c r="S46" s="34" t="s">
        <v>402</v>
      </c>
      <c r="T46" s="18">
        <v>32141</v>
      </c>
      <c r="U46" s="8"/>
      <c r="V46" s="8"/>
      <c r="W46" s="8"/>
      <c r="X46" s="8"/>
      <c r="Y46" s="8"/>
      <c r="Z46" s="8"/>
      <c r="AA46" s="8"/>
    </row>
    <row r="47" spans="1:27" ht="12.75">
      <c r="A47" s="13">
        <v>45</v>
      </c>
      <c r="B47" s="36" t="s">
        <v>85</v>
      </c>
      <c r="C47" s="36" t="s">
        <v>44</v>
      </c>
      <c r="D47" s="18">
        <v>43896</v>
      </c>
      <c r="E47" s="131">
        <v>51</v>
      </c>
      <c r="F47" s="47" t="s">
        <v>736</v>
      </c>
      <c r="G47" s="169" t="s">
        <v>345</v>
      </c>
      <c r="H47" s="131">
        <v>3757</v>
      </c>
      <c r="I47" s="170">
        <v>227.5</v>
      </c>
      <c r="J47" s="157" t="s">
        <v>99</v>
      </c>
      <c r="K47" s="33" t="s">
        <v>1026</v>
      </c>
      <c r="L47" s="43" t="s">
        <v>1027</v>
      </c>
      <c r="M47" s="47" t="s">
        <v>1028</v>
      </c>
      <c r="N47" s="171">
        <v>15935</v>
      </c>
      <c r="O47" s="157" t="s">
        <v>1029</v>
      </c>
      <c r="P47" s="171">
        <v>42886</v>
      </c>
      <c r="Q47" s="35"/>
      <c r="R47" s="171"/>
      <c r="S47" s="8"/>
      <c r="T47" s="8"/>
      <c r="U47" s="8"/>
      <c r="V47" s="8"/>
      <c r="W47" s="8"/>
      <c r="X47" s="8"/>
      <c r="Y47" s="8"/>
      <c r="Z47" s="8"/>
      <c r="AA47" s="8"/>
    </row>
    <row r="48" spans="1:27" ht="12.75">
      <c r="A48" s="13">
        <v>46</v>
      </c>
      <c r="B48" s="36" t="s">
        <v>85</v>
      </c>
      <c r="C48" s="36" t="s">
        <v>44</v>
      </c>
      <c r="D48" s="18">
        <v>43896</v>
      </c>
      <c r="E48" s="131">
        <v>6432</v>
      </c>
      <c r="F48" s="47" t="s">
        <v>778</v>
      </c>
      <c r="G48" s="169" t="s">
        <v>781</v>
      </c>
      <c r="H48" s="131">
        <v>2784</v>
      </c>
      <c r="I48" s="170">
        <v>74.52</v>
      </c>
      <c r="J48" s="157" t="s">
        <v>868</v>
      </c>
      <c r="K48" s="33" t="s">
        <v>780</v>
      </c>
      <c r="L48" s="43" t="s">
        <v>1030</v>
      </c>
      <c r="M48" s="47" t="s">
        <v>1031</v>
      </c>
      <c r="N48" s="171">
        <v>43888</v>
      </c>
      <c r="O48" s="157" t="s">
        <v>782</v>
      </c>
      <c r="P48" s="171">
        <v>23641</v>
      </c>
      <c r="Q48" s="35" t="s">
        <v>117</v>
      </c>
      <c r="R48" s="171">
        <v>28545</v>
      </c>
      <c r="S48" s="8"/>
      <c r="T48" s="8"/>
      <c r="U48" s="8"/>
      <c r="V48" s="8"/>
      <c r="W48" s="8"/>
      <c r="X48" s="8"/>
      <c r="Y48" s="8"/>
      <c r="Z48" s="8"/>
      <c r="AA48" s="8"/>
    </row>
    <row r="49" spans="1:27" ht="12.75">
      <c r="A49" s="13">
        <v>47</v>
      </c>
      <c r="B49" s="36" t="s">
        <v>85</v>
      </c>
      <c r="C49" s="36" t="s">
        <v>44</v>
      </c>
      <c r="D49" s="18">
        <v>43899</v>
      </c>
      <c r="E49" s="131">
        <v>1137</v>
      </c>
      <c r="F49" s="47" t="s">
        <v>1032</v>
      </c>
      <c r="G49" s="169" t="s">
        <v>1033</v>
      </c>
      <c r="H49" s="33" t="s">
        <v>1034</v>
      </c>
      <c r="I49" s="170">
        <v>0</v>
      </c>
      <c r="J49" s="157" t="s">
        <v>1035</v>
      </c>
      <c r="K49" s="33" t="s">
        <v>1036</v>
      </c>
      <c r="L49" s="43" t="s">
        <v>1037</v>
      </c>
      <c r="M49" s="47" t="s">
        <v>1038</v>
      </c>
      <c r="N49" s="171">
        <v>43244</v>
      </c>
      <c r="O49" s="157"/>
      <c r="P49" s="171"/>
      <c r="Q49" s="35"/>
      <c r="R49" s="171"/>
      <c r="S49" s="8"/>
      <c r="T49" s="8"/>
      <c r="U49" s="8"/>
      <c r="V49" s="8"/>
      <c r="W49" s="8"/>
      <c r="X49" s="8"/>
      <c r="Y49" s="8"/>
      <c r="Z49" s="8"/>
      <c r="AA49" s="8"/>
    </row>
    <row r="50" spans="1:27" ht="12.75">
      <c r="A50" s="13">
        <v>48</v>
      </c>
      <c r="B50" s="36" t="s">
        <v>85</v>
      </c>
      <c r="C50" s="36" t="s">
        <v>45</v>
      </c>
      <c r="D50" s="18">
        <v>43902</v>
      </c>
      <c r="E50" s="131">
        <v>358</v>
      </c>
      <c r="F50" s="47" t="s">
        <v>1039</v>
      </c>
      <c r="G50" s="169" t="s">
        <v>1040</v>
      </c>
      <c r="H50" s="131">
        <v>4502</v>
      </c>
      <c r="I50" s="170">
        <v>8503.31</v>
      </c>
      <c r="J50" s="157" t="s">
        <v>1041</v>
      </c>
      <c r="K50" s="33" t="s">
        <v>1042</v>
      </c>
      <c r="L50" s="43" t="s">
        <v>1043</v>
      </c>
      <c r="M50" s="47" t="s">
        <v>1044</v>
      </c>
      <c r="N50" s="171">
        <v>42893</v>
      </c>
      <c r="O50" s="157" t="s">
        <v>1045</v>
      </c>
      <c r="P50" s="171">
        <v>43642</v>
      </c>
      <c r="Q50" s="35"/>
      <c r="R50" s="171"/>
      <c r="S50" s="8"/>
      <c r="T50" s="8"/>
      <c r="U50" s="8"/>
      <c r="V50" s="8"/>
      <c r="W50" s="8"/>
      <c r="X50" s="8"/>
      <c r="Y50" s="8"/>
      <c r="Z50" s="8"/>
      <c r="AA50" s="8"/>
    </row>
    <row r="51" spans="1:27" ht="12.75">
      <c r="A51" s="13">
        <v>49</v>
      </c>
      <c r="B51" s="36" t="s">
        <v>85</v>
      </c>
      <c r="C51" s="36" t="s">
        <v>44</v>
      </c>
      <c r="D51" s="18">
        <v>43908</v>
      </c>
      <c r="E51" s="131">
        <v>1013</v>
      </c>
      <c r="F51" s="47" t="s">
        <v>653</v>
      </c>
      <c r="G51" s="169" t="s">
        <v>276</v>
      </c>
      <c r="H51" s="131">
        <v>1377</v>
      </c>
      <c r="I51" s="170">
        <v>0</v>
      </c>
      <c r="J51" s="157" t="s">
        <v>654</v>
      </c>
      <c r="K51" s="33" t="s">
        <v>1046</v>
      </c>
      <c r="L51" s="43" t="s">
        <v>1047</v>
      </c>
      <c r="M51" s="47" t="s">
        <v>1048</v>
      </c>
      <c r="N51" s="171">
        <v>43637</v>
      </c>
      <c r="O51" s="157" t="s">
        <v>1049</v>
      </c>
      <c r="P51" s="171">
        <v>15703</v>
      </c>
      <c r="Q51" s="35" t="s">
        <v>117</v>
      </c>
      <c r="R51" s="171">
        <v>16033</v>
      </c>
      <c r="S51" s="34" t="s">
        <v>1050</v>
      </c>
      <c r="T51" s="18">
        <v>36672</v>
      </c>
      <c r="U51" s="8"/>
      <c r="V51" s="8"/>
      <c r="W51" s="8"/>
      <c r="X51" s="8"/>
      <c r="Y51" s="8"/>
      <c r="Z51" s="8"/>
      <c r="AA51" s="8"/>
    </row>
    <row r="52" spans="1:27" ht="12.75">
      <c r="A52" s="13">
        <v>50</v>
      </c>
      <c r="B52" s="36" t="s">
        <v>85</v>
      </c>
      <c r="C52" s="36" t="s">
        <v>44</v>
      </c>
      <c r="D52" s="18">
        <v>43910</v>
      </c>
      <c r="E52" s="131">
        <v>2</v>
      </c>
      <c r="F52" s="47" t="s">
        <v>1051</v>
      </c>
      <c r="G52" s="169" t="s">
        <v>1052</v>
      </c>
      <c r="H52" s="33" t="s">
        <v>1053</v>
      </c>
      <c r="I52" s="170">
        <v>41906.29</v>
      </c>
      <c r="J52" s="157" t="s">
        <v>613</v>
      </c>
      <c r="K52" s="33" t="s">
        <v>172</v>
      </c>
      <c r="L52" s="43" t="s">
        <v>1054</v>
      </c>
      <c r="M52" s="47" t="s">
        <v>1055</v>
      </c>
      <c r="N52" s="171">
        <v>42935</v>
      </c>
      <c r="O52" s="157" t="s">
        <v>1056</v>
      </c>
      <c r="P52" s="171">
        <v>43440</v>
      </c>
      <c r="Q52" s="35" t="s">
        <v>1057</v>
      </c>
      <c r="R52" s="171">
        <v>43605</v>
      </c>
      <c r="S52" s="8"/>
      <c r="T52" s="8"/>
      <c r="U52" s="8"/>
      <c r="V52" s="8"/>
      <c r="W52" s="8"/>
      <c r="X52" s="8"/>
      <c r="Y52" s="8"/>
      <c r="Z52" s="8"/>
      <c r="AA52" s="8"/>
    </row>
    <row r="53" spans="1:27" ht="12.75">
      <c r="A53" s="13">
        <v>51</v>
      </c>
      <c r="B53" s="36" t="s">
        <v>85</v>
      </c>
      <c r="C53" s="36" t="s">
        <v>44</v>
      </c>
      <c r="D53" s="18">
        <v>43921</v>
      </c>
      <c r="E53" s="131">
        <v>5743</v>
      </c>
      <c r="F53" s="47" t="s">
        <v>1058</v>
      </c>
      <c r="G53" s="169" t="s">
        <v>1059</v>
      </c>
      <c r="H53" s="131">
        <v>654</v>
      </c>
      <c r="I53" s="170">
        <v>5644.52</v>
      </c>
      <c r="J53" s="157" t="s">
        <v>99</v>
      </c>
      <c r="K53" s="33" t="s">
        <v>1060</v>
      </c>
      <c r="L53" s="43" t="s">
        <v>1061</v>
      </c>
      <c r="M53" s="47" t="s">
        <v>1062</v>
      </c>
      <c r="N53" s="171">
        <v>42878</v>
      </c>
      <c r="O53" s="157" t="s">
        <v>1063</v>
      </c>
      <c r="P53" s="171">
        <v>43385</v>
      </c>
      <c r="Q53" s="35"/>
      <c r="R53" s="171"/>
      <c r="S53" s="8"/>
      <c r="T53" s="8"/>
      <c r="U53" s="8"/>
      <c r="V53" s="8"/>
      <c r="W53" s="8"/>
      <c r="X53" s="8"/>
      <c r="Y53" s="8"/>
      <c r="Z53" s="8"/>
      <c r="AA53" s="8"/>
    </row>
    <row r="54" spans="1:27" ht="12.75">
      <c r="A54" s="13">
        <v>52</v>
      </c>
      <c r="B54" s="36" t="s">
        <v>85</v>
      </c>
      <c r="C54" s="36" t="s">
        <v>44</v>
      </c>
      <c r="D54" s="18">
        <v>43922</v>
      </c>
      <c r="E54" s="131">
        <v>4056</v>
      </c>
      <c r="F54" s="47" t="s">
        <v>1079</v>
      </c>
      <c r="G54" s="169" t="s">
        <v>1080</v>
      </c>
      <c r="H54" s="131">
        <v>4277</v>
      </c>
      <c r="I54" s="170">
        <v>7018.79</v>
      </c>
      <c r="J54" s="157" t="s">
        <v>99</v>
      </c>
      <c r="K54" s="33" t="s">
        <v>429</v>
      </c>
      <c r="L54" s="43" t="s">
        <v>1081</v>
      </c>
      <c r="M54" s="47" t="s">
        <v>1082</v>
      </c>
      <c r="N54" s="171">
        <v>43098</v>
      </c>
      <c r="O54" s="157" t="s">
        <v>1083</v>
      </c>
      <c r="P54" s="171">
        <v>43837</v>
      </c>
      <c r="Q54" s="35"/>
      <c r="R54" s="171"/>
      <c r="S54" s="8"/>
      <c r="T54" s="8"/>
      <c r="U54" s="8"/>
      <c r="V54" s="8"/>
      <c r="W54" s="8"/>
      <c r="X54" s="8"/>
      <c r="Y54" s="8"/>
      <c r="Z54" s="8"/>
      <c r="AA54" s="8"/>
    </row>
    <row r="55" spans="1:27" ht="12.75">
      <c r="A55" s="13">
        <v>53</v>
      </c>
      <c r="B55" s="36" t="s">
        <v>85</v>
      </c>
      <c r="C55" s="36" t="s">
        <v>45</v>
      </c>
      <c r="D55" s="18">
        <v>43924</v>
      </c>
      <c r="E55" s="131">
        <v>538</v>
      </c>
      <c r="F55" s="47" t="s">
        <v>1084</v>
      </c>
      <c r="G55" s="169" t="s">
        <v>1085</v>
      </c>
      <c r="H55" s="131">
        <v>3100</v>
      </c>
      <c r="I55" s="170">
        <v>11418.18</v>
      </c>
      <c r="J55" s="157" t="s">
        <v>99</v>
      </c>
      <c r="K55" s="33" t="s">
        <v>1086</v>
      </c>
      <c r="L55" s="43" t="s">
        <v>1087</v>
      </c>
      <c r="M55" s="47" t="s">
        <v>1088</v>
      </c>
      <c r="N55" s="171">
        <v>43098</v>
      </c>
      <c r="O55" s="157" t="s">
        <v>1089</v>
      </c>
      <c r="P55" s="171">
        <v>43306</v>
      </c>
      <c r="Q55" s="35" t="s">
        <v>1090</v>
      </c>
      <c r="R55" s="171">
        <v>43829</v>
      </c>
      <c r="S55" s="8"/>
      <c r="T55" s="8"/>
      <c r="U55" s="8"/>
      <c r="V55" s="8"/>
      <c r="W55" s="8"/>
      <c r="X55" s="8"/>
      <c r="Y55" s="8"/>
      <c r="Z55" s="8"/>
      <c r="AA55" s="8"/>
    </row>
    <row r="56" spans="1:27" ht="12.75">
      <c r="A56" s="13">
        <v>54</v>
      </c>
      <c r="B56" s="36" t="s">
        <v>85</v>
      </c>
      <c r="C56" s="36" t="s">
        <v>44</v>
      </c>
      <c r="D56" s="18">
        <v>43924</v>
      </c>
      <c r="E56" s="131">
        <v>5152</v>
      </c>
      <c r="F56" s="47" t="s">
        <v>1091</v>
      </c>
      <c r="G56" s="169" t="s">
        <v>1092</v>
      </c>
      <c r="H56" s="131">
        <v>360</v>
      </c>
      <c r="I56" s="170">
        <v>5043.48</v>
      </c>
      <c r="J56" s="157" t="s">
        <v>99</v>
      </c>
      <c r="K56" s="33" t="s">
        <v>1093</v>
      </c>
      <c r="L56" s="43" t="s">
        <v>1094</v>
      </c>
      <c r="M56" s="47" t="s">
        <v>1095</v>
      </c>
      <c r="N56" s="171">
        <v>43098</v>
      </c>
      <c r="O56" s="157" t="s">
        <v>1096</v>
      </c>
      <c r="P56" s="171">
        <v>43675</v>
      </c>
      <c r="Q56" s="35"/>
      <c r="R56" s="171"/>
      <c r="S56" s="8"/>
      <c r="T56" s="8"/>
      <c r="U56" s="8"/>
      <c r="V56" s="8"/>
      <c r="W56" s="8"/>
      <c r="X56" s="8"/>
      <c r="Y56" s="8"/>
      <c r="Z56" s="8"/>
      <c r="AA56" s="8"/>
    </row>
    <row r="57" spans="1:27" ht="12.75">
      <c r="A57" s="13">
        <v>55</v>
      </c>
      <c r="B57" s="36" t="s">
        <v>85</v>
      </c>
      <c r="C57" s="36" t="s">
        <v>44</v>
      </c>
      <c r="D57" s="18">
        <v>43924</v>
      </c>
      <c r="E57" s="131">
        <v>1209</v>
      </c>
      <c r="F57" s="47" t="s">
        <v>1097</v>
      </c>
      <c r="G57" s="169" t="s">
        <v>909</v>
      </c>
      <c r="H57" s="33" t="s">
        <v>1098</v>
      </c>
      <c r="I57" s="170">
        <v>0</v>
      </c>
      <c r="J57" s="157" t="s">
        <v>654</v>
      </c>
      <c r="K57" s="33" t="s">
        <v>1099</v>
      </c>
      <c r="L57" s="43" t="s">
        <v>1100</v>
      </c>
      <c r="M57" s="47" t="s">
        <v>1101</v>
      </c>
      <c r="N57" s="171">
        <v>43514</v>
      </c>
      <c r="O57" s="157" t="s">
        <v>1102</v>
      </c>
      <c r="P57" s="171">
        <v>41795</v>
      </c>
      <c r="Q57" s="35" t="s">
        <v>1103</v>
      </c>
      <c r="R57" s="171">
        <v>42276</v>
      </c>
      <c r="S57" s="8"/>
      <c r="T57" s="8"/>
      <c r="U57" s="8"/>
      <c r="V57" s="8"/>
      <c r="W57" s="8"/>
      <c r="X57" s="8"/>
      <c r="Y57" s="8"/>
      <c r="Z57" s="8"/>
      <c r="AA57" s="8"/>
    </row>
    <row r="58" spans="1:27" ht="12.75">
      <c r="A58" s="13">
        <v>56</v>
      </c>
      <c r="B58" s="36" t="s">
        <v>85</v>
      </c>
      <c r="C58" s="36" t="s">
        <v>44</v>
      </c>
      <c r="D58" s="18">
        <v>43958</v>
      </c>
      <c r="E58" s="131">
        <v>938</v>
      </c>
      <c r="F58" s="47" t="s">
        <v>1134</v>
      </c>
      <c r="G58" s="169" t="s">
        <v>925</v>
      </c>
      <c r="H58" s="131">
        <v>660</v>
      </c>
      <c r="I58" s="170">
        <v>25807.55</v>
      </c>
      <c r="J58" s="157" t="s">
        <v>613</v>
      </c>
      <c r="K58" s="33" t="s">
        <v>1135</v>
      </c>
      <c r="L58" s="43" t="s">
        <v>1136</v>
      </c>
      <c r="M58" s="47" t="s">
        <v>1137</v>
      </c>
      <c r="N58" s="171">
        <v>42369</v>
      </c>
      <c r="O58" s="157" t="s">
        <v>1138</v>
      </c>
      <c r="P58" s="171">
        <v>42600</v>
      </c>
      <c r="Q58" s="35" t="s">
        <v>1139</v>
      </c>
      <c r="R58" s="171">
        <v>43761</v>
      </c>
      <c r="S58" s="8"/>
      <c r="T58" s="8"/>
      <c r="U58" s="8"/>
      <c r="V58" s="8"/>
      <c r="W58" s="8"/>
      <c r="X58" s="8"/>
      <c r="Y58" s="8"/>
      <c r="Z58" s="8"/>
      <c r="AA58" s="8"/>
    </row>
    <row r="59" spans="1:27" ht="12.75">
      <c r="A59" s="13">
        <v>57</v>
      </c>
      <c r="B59" s="36" t="s">
        <v>85</v>
      </c>
      <c r="C59" s="36" t="s">
        <v>44</v>
      </c>
      <c r="D59" s="18">
        <v>43962</v>
      </c>
      <c r="E59" s="131">
        <v>2770</v>
      </c>
      <c r="F59" s="47" t="s">
        <v>1140</v>
      </c>
      <c r="G59" s="169" t="s">
        <v>1141</v>
      </c>
      <c r="H59" s="131">
        <v>68</v>
      </c>
      <c r="I59" s="170">
        <v>0.49</v>
      </c>
      <c r="J59" s="157" t="s">
        <v>1142</v>
      </c>
      <c r="K59" s="33" t="s">
        <v>1143</v>
      </c>
      <c r="L59" s="43" t="s">
        <v>1144</v>
      </c>
      <c r="M59" s="47" t="s">
        <v>1145</v>
      </c>
      <c r="N59" s="171">
        <v>43305</v>
      </c>
      <c r="O59" s="157"/>
      <c r="P59" s="171"/>
      <c r="Q59" s="35"/>
      <c r="R59" s="171"/>
      <c r="S59" s="8"/>
      <c r="T59" s="8"/>
      <c r="U59" s="8"/>
      <c r="V59" s="8"/>
      <c r="W59" s="8"/>
      <c r="X59" s="8"/>
      <c r="Y59" s="8"/>
      <c r="Z59" s="8"/>
      <c r="AA59" s="8"/>
    </row>
    <row r="60" spans="1:27" ht="12.75">
      <c r="A60" s="13">
        <v>58</v>
      </c>
      <c r="B60" s="36" t="s">
        <v>85</v>
      </c>
      <c r="C60" s="36" t="s">
        <v>44</v>
      </c>
      <c r="D60" s="18">
        <v>43971</v>
      </c>
      <c r="E60" s="131">
        <v>5920</v>
      </c>
      <c r="F60" s="47" t="s">
        <v>840</v>
      </c>
      <c r="G60" s="169" t="s">
        <v>1146</v>
      </c>
      <c r="H60" s="131">
        <v>715</v>
      </c>
      <c r="I60" s="170">
        <v>226.41</v>
      </c>
      <c r="J60" s="157" t="s">
        <v>1147</v>
      </c>
      <c r="K60" s="33" t="s">
        <v>1148</v>
      </c>
      <c r="L60" s="43" t="s">
        <v>1149</v>
      </c>
      <c r="M60" s="47" t="s">
        <v>1150</v>
      </c>
      <c r="N60" s="171">
        <v>42863</v>
      </c>
      <c r="O60" s="157" t="s">
        <v>1151</v>
      </c>
      <c r="P60" s="171">
        <v>43717</v>
      </c>
      <c r="Q60" s="35"/>
      <c r="R60" s="171"/>
      <c r="S60" s="8"/>
      <c r="T60" s="8"/>
      <c r="U60" s="8"/>
      <c r="V60" s="8"/>
      <c r="W60" s="8"/>
      <c r="X60" s="8"/>
      <c r="Y60" s="8"/>
      <c r="Z60" s="8"/>
      <c r="AA60" s="8"/>
    </row>
    <row r="61" spans="1:27" ht="12.75">
      <c r="A61" s="13">
        <v>59</v>
      </c>
      <c r="B61" s="36" t="s">
        <v>85</v>
      </c>
      <c r="C61" s="36" t="s">
        <v>44</v>
      </c>
      <c r="D61" s="18">
        <v>43977</v>
      </c>
      <c r="E61" s="131">
        <v>3974</v>
      </c>
      <c r="F61" s="47" t="s">
        <v>131</v>
      </c>
      <c r="G61" s="169" t="s">
        <v>387</v>
      </c>
      <c r="H61" s="33" t="s">
        <v>580</v>
      </c>
      <c r="I61" s="170">
        <v>4</v>
      </c>
      <c r="J61" s="157" t="s">
        <v>156</v>
      </c>
      <c r="K61" s="33" t="s">
        <v>519</v>
      </c>
      <c r="L61" s="43" t="s">
        <v>1152</v>
      </c>
      <c r="M61" s="47" t="s">
        <v>1145</v>
      </c>
      <c r="N61" s="171">
        <v>43857</v>
      </c>
      <c r="O61" s="157"/>
      <c r="P61" s="171"/>
      <c r="Q61" s="35"/>
      <c r="R61" s="171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13">
        <v>60</v>
      </c>
      <c r="B62" s="36" t="s">
        <v>85</v>
      </c>
      <c r="C62" s="36" t="s">
        <v>45</v>
      </c>
      <c r="D62" s="18">
        <v>43997</v>
      </c>
      <c r="E62" s="131">
        <v>5150</v>
      </c>
      <c r="F62" s="47" t="s">
        <v>430</v>
      </c>
      <c r="G62" s="169" t="s">
        <v>1092</v>
      </c>
      <c r="H62" s="131">
        <v>221</v>
      </c>
      <c r="I62" s="170">
        <v>10084.1</v>
      </c>
      <c r="J62" s="157" t="s">
        <v>99</v>
      </c>
      <c r="K62" s="33" t="s">
        <v>431</v>
      </c>
      <c r="L62" s="43" t="s">
        <v>1200</v>
      </c>
      <c r="M62" s="47" t="s">
        <v>1201</v>
      </c>
      <c r="N62" s="171">
        <v>42663</v>
      </c>
      <c r="O62" s="157" t="s">
        <v>1202</v>
      </c>
      <c r="P62" s="171">
        <v>43838</v>
      </c>
      <c r="Q62" s="35"/>
      <c r="R62" s="171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13">
        <v>61</v>
      </c>
      <c r="B63" s="36" t="s">
        <v>85</v>
      </c>
      <c r="C63" s="36" t="s">
        <v>44</v>
      </c>
      <c r="D63" s="18">
        <v>44013</v>
      </c>
      <c r="E63" s="131">
        <v>3037</v>
      </c>
      <c r="F63" s="47" t="s">
        <v>169</v>
      </c>
      <c r="G63" s="169" t="s">
        <v>925</v>
      </c>
      <c r="H63" s="131">
        <v>1370</v>
      </c>
      <c r="I63" s="170">
        <v>17552.81</v>
      </c>
      <c r="J63" s="157" t="s">
        <v>1262</v>
      </c>
      <c r="K63" s="33" t="s">
        <v>1263</v>
      </c>
      <c r="L63" s="43" t="s">
        <v>1264</v>
      </c>
      <c r="M63" s="47" t="s">
        <v>1265</v>
      </c>
      <c r="N63" s="171">
        <v>37564</v>
      </c>
      <c r="O63" s="157"/>
      <c r="P63" s="171"/>
      <c r="Q63" s="35"/>
      <c r="R63" s="171"/>
      <c r="S63" s="8"/>
      <c r="T63" s="8"/>
      <c r="U63" s="8"/>
      <c r="V63" s="8"/>
      <c r="W63" s="8"/>
      <c r="X63" s="8"/>
      <c r="Y63" s="8"/>
      <c r="Z63" s="8"/>
      <c r="AA63" s="8"/>
    </row>
    <row r="64" spans="1:27" ht="12.75">
      <c r="A64" s="13">
        <v>62</v>
      </c>
      <c r="B64" s="36" t="s">
        <v>85</v>
      </c>
      <c r="C64" s="36" t="s">
        <v>44</v>
      </c>
      <c r="D64" s="18">
        <v>44013</v>
      </c>
      <c r="E64" s="131">
        <v>2764</v>
      </c>
      <c r="F64" s="47" t="s">
        <v>1266</v>
      </c>
      <c r="G64" s="169" t="s">
        <v>1267</v>
      </c>
      <c r="H64" s="131">
        <v>1701</v>
      </c>
      <c r="I64" s="170">
        <v>4727.43</v>
      </c>
      <c r="J64" s="157" t="s">
        <v>99</v>
      </c>
      <c r="K64" s="33" t="s">
        <v>696</v>
      </c>
      <c r="L64" s="43" t="s">
        <v>1268</v>
      </c>
      <c r="M64" s="47" t="s">
        <v>133</v>
      </c>
      <c r="N64" s="171">
        <v>42886</v>
      </c>
      <c r="O64" s="157"/>
      <c r="P64" s="171"/>
      <c r="Q64" s="35"/>
      <c r="R64" s="171"/>
      <c r="S64" s="8"/>
      <c r="T64" s="8"/>
      <c r="U64" s="8"/>
      <c r="V64" s="8"/>
      <c r="W64" s="8"/>
      <c r="X64" s="8"/>
      <c r="Y64" s="8"/>
      <c r="Z64" s="8"/>
      <c r="AA64" s="8"/>
    </row>
    <row r="65" spans="1:27" ht="12.75">
      <c r="A65" s="13">
        <v>63</v>
      </c>
      <c r="B65" s="36" t="s">
        <v>85</v>
      </c>
      <c r="C65" s="36" t="s">
        <v>45</v>
      </c>
      <c r="D65" s="18">
        <v>44018</v>
      </c>
      <c r="E65" s="131">
        <v>1236</v>
      </c>
      <c r="F65" s="47" t="s">
        <v>406</v>
      </c>
      <c r="G65" s="169" t="s">
        <v>1269</v>
      </c>
      <c r="H65" s="131">
        <v>2896</v>
      </c>
      <c r="I65" s="170">
        <v>11404.45</v>
      </c>
      <c r="J65" s="157" t="s">
        <v>99</v>
      </c>
      <c r="K65" s="33" t="s">
        <v>407</v>
      </c>
      <c r="L65" s="43" t="s">
        <v>1270</v>
      </c>
      <c r="M65" s="47" t="s">
        <v>1271</v>
      </c>
      <c r="N65" s="171">
        <v>43038</v>
      </c>
      <c r="O65" s="157"/>
      <c r="P65" s="171"/>
      <c r="Q65" s="35"/>
      <c r="R65" s="171"/>
      <c r="S65" s="8"/>
      <c r="T65" s="8"/>
      <c r="U65" s="8"/>
      <c r="V65" s="8"/>
      <c r="W65" s="8"/>
      <c r="X65" s="8"/>
      <c r="Y65" s="8"/>
      <c r="Z65" s="8"/>
      <c r="AA65" s="8"/>
    </row>
    <row r="66" spans="1:27" ht="12.75">
      <c r="A66" s="13">
        <v>64</v>
      </c>
      <c r="B66" s="36" t="s">
        <v>85</v>
      </c>
      <c r="C66" s="36" t="s">
        <v>44</v>
      </c>
      <c r="D66" s="18">
        <v>44018</v>
      </c>
      <c r="E66" s="131">
        <v>5152</v>
      </c>
      <c r="F66" s="47" t="s">
        <v>830</v>
      </c>
      <c r="G66" s="169" t="s">
        <v>433</v>
      </c>
      <c r="H66" s="131">
        <v>224</v>
      </c>
      <c r="I66" s="170">
        <v>1180.97</v>
      </c>
      <c r="J66" s="157" t="s">
        <v>99</v>
      </c>
      <c r="K66" s="33" t="s">
        <v>1272</v>
      </c>
      <c r="L66" s="43" t="s">
        <v>1273</v>
      </c>
      <c r="M66" s="47" t="s">
        <v>1274</v>
      </c>
      <c r="N66" s="171">
        <v>43186</v>
      </c>
      <c r="O66" s="157"/>
      <c r="P66" s="171"/>
      <c r="Q66" s="35"/>
      <c r="R66" s="171"/>
      <c r="S66" s="8"/>
      <c r="T66" s="8"/>
      <c r="U66" s="8"/>
      <c r="V66" s="8"/>
      <c r="W66" s="8"/>
      <c r="X66" s="8"/>
      <c r="Y66" s="8"/>
      <c r="Z66" s="8"/>
      <c r="AA66" s="8"/>
    </row>
    <row r="67" spans="1:27" ht="12.75">
      <c r="A67" s="13">
        <v>65</v>
      </c>
      <c r="B67" s="36" t="s">
        <v>85</v>
      </c>
      <c r="C67" s="36" t="s">
        <v>44</v>
      </c>
      <c r="D67" s="18">
        <v>44032</v>
      </c>
      <c r="E67" s="131">
        <v>17</v>
      </c>
      <c r="F67" s="47" t="s">
        <v>141</v>
      </c>
      <c r="G67" s="169" t="s">
        <v>180</v>
      </c>
      <c r="H67" s="33" t="s">
        <v>1275</v>
      </c>
      <c r="I67" s="170">
        <v>0</v>
      </c>
      <c r="J67" s="157" t="s">
        <v>654</v>
      </c>
      <c r="K67" s="33" t="s">
        <v>177</v>
      </c>
      <c r="L67" s="43" t="s">
        <v>850</v>
      </c>
      <c r="M67" s="47" t="s">
        <v>834</v>
      </c>
      <c r="N67" s="171">
        <v>43844</v>
      </c>
      <c r="O67" s="157"/>
      <c r="P67" s="171"/>
      <c r="Q67" s="35"/>
      <c r="R67" s="171"/>
      <c r="S67" s="8"/>
      <c r="T67" s="8"/>
      <c r="U67" s="8"/>
      <c r="V67" s="8"/>
      <c r="W67" s="8"/>
      <c r="X67" s="8"/>
      <c r="Y67" s="8"/>
      <c r="Z67" s="8"/>
      <c r="AA67" s="8"/>
    </row>
    <row r="68" spans="1:27" ht="12.75">
      <c r="A68" s="13">
        <v>66</v>
      </c>
      <c r="B68" s="36" t="s">
        <v>85</v>
      </c>
      <c r="C68" s="36" t="s">
        <v>44</v>
      </c>
      <c r="D68" s="18">
        <v>44032</v>
      </c>
      <c r="E68" s="131">
        <v>764</v>
      </c>
      <c r="F68" s="47" t="s">
        <v>1276</v>
      </c>
      <c r="G68" s="169" t="s">
        <v>1280</v>
      </c>
      <c r="H68" s="131">
        <v>500</v>
      </c>
      <c r="I68" s="170">
        <v>5428.76</v>
      </c>
      <c r="J68" s="157" t="s">
        <v>99</v>
      </c>
      <c r="K68" s="33" t="s">
        <v>1277</v>
      </c>
      <c r="L68" s="43" t="s">
        <v>1278</v>
      </c>
      <c r="M68" s="47" t="s">
        <v>1279</v>
      </c>
      <c r="N68" s="171">
        <v>42479</v>
      </c>
      <c r="O68" s="157"/>
      <c r="P68" s="171"/>
      <c r="Q68" s="35"/>
      <c r="R68" s="171"/>
      <c r="S68" s="8"/>
      <c r="T68" s="8"/>
      <c r="U68" s="8"/>
      <c r="V68" s="8"/>
      <c r="W68" s="8"/>
      <c r="X68" s="8"/>
      <c r="Y68" s="8"/>
      <c r="Z68" s="8"/>
      <c r="AA68" s="8"/>
    </row>
    <row r="69" spans="1:27" ht="12.75">
      <c r="A69" s="13">
        <v>67</v>
      </c>
      <c r="B69" s="36" t="s">
        <v>85</v>
      </c>
      <c r="C69" s="36" t="s">
        <v>44</v>
      </c>
      <c r="D69" s="18">
        <v>44032</v>
      </c>
      <c r="E69" s="131">
        <v>38</v>
      </c>
      <c r="F69" s="47" t="s">
        <v>676</v>
      </c>
      <c r="G69" s="169" t="s">
        <v>762</v>
      </c>
      <c r="H69" s="131">
        <v>3151</v>
      </c>
      <c r="I69" s="170">
        <v>10.18</v>
      </c>
      <c r="J69" s="157" t="s">
        <v>1285</v>
      </c>
      <c r="K69" s="33" t="s">
        <v>1281</v>
      </c>
      <c r="L69" s="43" t="s">
        <v>1282</v>
      </c>
      <c r="M69" s="47" t="s">
        <v>1283</v>
      </c>
      <c r="N69" s="171">
        <v>43887</v>
      </c>
      <c r="O69" s="157"/>
      <c r="P69" s="171"/>
      <c r="Q69" s="35"/>
      <c r="R69" s="171"/>
      <c r="S69" s="8"/>
      <c r="T69" s="8"/>
      <c r="U69" s="8"/>
      <c r="V69" s="8"/>
      <c r="W69" s="8"/>
      <c r="X69" s="8"/>
      <c r="Y69" s="8"/>
      <c r="Z69" s="8"/>
      <c r="AA69" s="8"/>
    </row>
    <row r="70" spans="1:27" ht="12.75">
      <c r="A70" s="13">
        <v>68</v>
      </c>
      <c r="B70" s="36" t="s">
        <v>85</v>
      </c>
      <c r="C70" s="36" t="s">
        <v>44</v>
      </c>
      <c r="D70" s="18">
        <v>44039</v>
      </c>
      <c r="E70" s="131">
        <v>35</v>
      </c>
      <c r="F70" s="47" t="s">
        <v>840</v>
      </c>
      <c r="G70" s="169" t="s">
        <v>1284</v>
      </c>
      <c r="H70" s="131">
        <v>3055</v>
      </c>
      <c r="I70" s="170">
        <v>22.01</v>
      </c>
      <c r="J70" s="157" t="s">
        <v>770</v>
      </c>
      <c r="K70" s="33" t="s">
        <v>1286</v>
      </c>
      <c r="L70" s="43" t="s">
        <v>1287</v>
      </c>
      <c r="M70" s="47" t="s">
        <v>1288</v>
      </c>
      <c r="N70" s="171">
        <v>43551</v>
      </c>
      <c r="O70" s="157"/>
      <c r="P70" s="171"/>
      <c r="Q70" s="35"/>
      <c r="R70" s="171"/>
      <c r="S70" s="8"/>
      <c r="T70" s="8"/>
      <c r="U70" s="8"/>
      <c r="V70" s="8"/>
      <c r="W70" s="8"/>
      <c r="X70" s="8"/>
      <c r="Y70" s="8"/>
      <c r="Z70" s="8"/>
      <c r="AA70" s="8"/>
    </row>
    <row r="71" spans="1:27" ht="12.75">
      <c r="A71" s="13">
        <v>69</v>
      </c>
      <c r="B71" s="36" t="s">
        <v>85</v>
      </c>
      <c r="C71" s="36" t="s">
        <v>45</v>
      </c>
      <c r="D71" s="18">
        <v>44039</v>
      </c>
      <c r="E71" s="131">
        <v>6613</v>
      </c>
      <c r="F71" s="47" t="s">
        <v>634</v>
      </c>
      <c r="G71" s="169" t="s">
        <v>144</v>
      </c>
      <c r="H71" s="131">
        <v>1313</v>
      </c>
      <c r="I71" s="170">
        <v>18730.06</v>
      </c>
      <c r="J71" s="157" t="s">
        <v>99</v>
      </c>
      <c r="K71" s="33" t="s">
        <v>950</v>
      </c>
      <c r="L71" s="43" t="s">
        <v>1289</v>
      </c>
      <c r="M71" s="47" t="s">
        <v>996</v>
      </c>
      <c r="N71" s="171">
        <v>43181</v>
      </c>
      <c r="O71" s="157"/>
      <c r="P71" s="171"/>
      <c r="Q71" s="35"/>
      <c r="R71" s="171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13">
        <v>70</v>
      </c>
      <c r="B72" s="36" t="s">
        <v>85</v>
      </c>
      <c r="C72" s="36" t="s">
        <v>44</v>
      </c>
      <c r="D72" s="18">
        <v>44042</v>
      </c>
      <c r="E72" s="131">
        <v>6133</v>
      </c>
      <c r="F72" s="47" t="s">
        <v>1290</v>
      </c>
      <c r="G72" s="169" t="s">
        <v>1071</v>
      </c>
      <c r="H72" s="131">
        <v>2890</v>
      </c>
      <c r="I72" s="170">
        <v>826.03</v>
      </c>
      <c r="J72" s="157" t="s">
        <v>1291</v>
      </c>
      <c r="K72" s="33" t="s">
        <v>1292</v>
      </c>
      <c r="L72" s="43" t="s">
        <v>1293</v>
      </c>
      <c r="M72" s="47" t="s">
        <v>472</v>
      </c>
      <c r="N72" s="171">
        <v>43147</v>
      </c>
      <c r="O72" s="157"/>
      <c r="P72" s="171"/>
      <c r="Q72" s="35"/>
      <c r="R72" s="171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13">
        <v>71</v>
      </c>
      <c r="B73" s="36" t="s">
        <v>85</v>
      </c>
      <c r="C73" s="36" t="s">
        <v>44</v>
      </c>
      <c r="D73" s="18">
        <v>44046</v>
      </c>
      <c r="E73" s="131">
        <v>12</v>
      </c>
      <c r="F73" s="47" t="s">
        <v>1604</v>
      </c>
      <c r="G73" s="169" t="s">
        <v>387</v>
      </c>
      <c r="H73" s="131">
        <v>1330</v>
      </c>
      <c r="I73" s="170">
        <v>285.64</v>
      </c>
      <c r="J73" s="157" t="s">
        <v>1605</v>
      </c>
      <c r="K73" s="33" t="s">
        <v>1606</v>
      </c>
      <c r="L73" s="43" t="s">
        <v>1607</v>
      </c>
      <c r="M73" s="47" t="s">
        <v>1608</v>
      </c>
      <c r="N73" s="171">
        <v>43237</v>
      </c>
      <c r="O73" s="157" t="s">
        <v>1609</v>
      </c>
      <c r="P73" s="171">
        <v>43570</v>
      </c>
      <c r="Q73" s="35"/>
      <c r="R73" s="171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3">
        <v>72</v>
      </c>
      <c r="B74" s="36" t="s">
        <v>85</v>
      </c>
      <c r="C74" s="36" t="s">
        <v>44</v>
      </c>
      <c r="D74" s="18">
        <v>44046</v>
      </c>
      <c r="E74" s="131">
        <v>1016</v>
      </c>
      <c r="F74" s="47" t="s">
        <v>196</v>
      </c>
      <c r="G74" s="169" t="s">
        <v>890</v>
      </c>
      <c r="H74" s="131">
        <v>338</v>
      </c>
      <c r="I74" s="170">
        <v>3913.9</v>
      </c>
      <c r="J74" s="157" t="s">
        <v>99</v>
      </c>
      <c r="K74" s="33" t="s">
        <v>1610</v>
      </c>
      <c r="L74" s="43" t="s">
        <v>889</v>
      </c>
      <c r="M74" s="47" t="s">
        <v>1583</v>
      </c>
      <c r="N74" s="171">
        <v>42228</v>
      </c>
      <c r="O74" s="157" t="s">
        <v>1611</v>
      </c>
      <c r="P74" s="171">
        <v>43255</v>
      </c>
      <c r="Q74" s="35"/>
      <c r="R74" s="171"/>
      <c r="S74" s="8"/>
      <c r="T74" s="8"/>
      <c r="U74" s="8"/>
      <c r="V74" s="8"/>
      <c r="W74" s="8"/>
      <c r="X74" s="8"/>
      <c r="Y74" s="8"/>
      <c r="Z74" s="8"/>
      <c r="AA74" s="8"/>
    </row>
    <row r="75" spans="1:27" ht="12.75">
      <c r="A75" s="13">
        <v>73</v>
      </c>
      <c r="B75" s="36" t="s">
        <v>85</v>
      </c>
      <c r="C75" s="36" t="s">
        <v>44</v>
      </c>
      <c r="D75" s="18">
        <v>44046</v>
      </c>
      <c r="E75" s="131">
        <v>43</v>
      </c>
      <c r="F75" s="47" t="s">
        <v>1612</v>
      </c>
      <c r="G75" s="169" t="s">
        <v>387</v>
      </c>
      <c r="H75" s="33" t="s">
        <v>1613</v>
      </c>
      <c r="I75" s="170">
        <v>0</v>
      </c>
      <c r="J75" s="157" t="s">
        <v>654</v>
      </c>
      <c r="K75" s="33" t="s">
        <v>1614</v>
      </c>
      <c r="L75" s="43" t="s">
        <v>1615</v>
      </c>
      <c r="M75" s="47" t="s">
        <v>1616</v>
      </c>
      <c r="N75" s="171">
        <v>37109</v>
      </c>
      <c r="O75" s="157"/>
      <c r="P75" s="171"/>
      <c r="Q75" s="35"/>
      <c r="R75" s="171"/>
      <c r="S75" s="8"/>
      <c r="T75" s="8"/>
      <c r="U75" s="8"/>
      <c r="V75" s="8"/>
      <c r="W75" s="8"/>
      <c r="X75" s="8"/>
      <c r="Y75" s="8"/>
      <c r="Z75" s="8"/>
      <c r="AA75" s="8"/>
    </row>
    <row r="76" spans="1:27" ht="12.75">
      <c r="A76" s="13">
        <v>74</v>
      </c>
      <c r="B76" s="36" t="s">
        <v>85</v>
      </c>
      <c r="C76" s="36" t="s">
        <v>44</v>
      </c>
      <c r="D76" s="18">
        <v>44046</v>
      </c>
      <c r="E76" s="131">
        <v>762</v>
      </c>
      <c r="F76" s="47" t="s">
        <v>169</v>
      </c>
      <c r="G76" s="169" t="s">
        <v>866</v>
      </c>
      <c r="H76" s="131">
        <v>597</v>
      </c>
      <c r="I76" s="170">
        <v>0</v>
      </c>
      <c r="J76" s="157" t="s">
        <v>654</v>
      </c>
      <c r="K76" s="33" t="s">
        <v>677</v>
      </c>
      <c r="L76" s="43" t="s">
        <v>1617</v>
      </c>
      <c r="M76" s="47" t="s">
        <v>1618</v>
      </c>
      <c r="N76" s="171">
        <v>43305</v>
      </c>
      <c r="O76" s="157"/>
      <c r="P76" s="171"/>
      <c r="Q76" s="35"/>
      <c r="R76" s="171"/>
      <c r="S76" s="8"/>
      <c r="T76" s="8"/>
      <c r="U76" s="8"/>
      <c r="V76" s="8"/>
      <c r="W76" s="8"/>
      <c r="X76" s="8"/>
      <c r="Y76" s="8"/>
      <c r="Z76" s="8"/>
      <c r="AA76" s="8"/>
    </row>
    <row r="77" spans="1:27" ht="12.75">
      <c r="A77" s="13">
        <v>75</v>
      </c>
      <c r="B77" s="36" t="s">
        <v>85</v>
      </c>
      <c r="C77" s="36" t="s">
        <v>44</v>
      </c>
      <c r="D77" s="18">
        <v>44050</v>
      </c>
      <c r="E77" s="131">
        <v>6627</v>
      </c>
      <c r="F77" s="47" t="s">
        <v>1051</v>
      </c>
      <c r="G77" s="169" t="s">
        <v>147</v>
      </c>
      <c r="H77" s="131">
        <v>5359</v>
      </c>
      <c r="I77" s="170">
        <v>0</v>
      </c>
      <c r="J77" s="157" t="s">
        <v>654</v>
      </c>
      <c r="K77" s="33" t="s">
        <v>677</v>
      </c>
      <c r="L77" s="43" t="s">
        <v>1617</v>
      </c>
      <c r="M77" s="47" t="s">
        <v>1619</v>
      </c>
      <c r="N77" s="171">
        <v>43270</v>
      </c>
      <c r="O77" s="157"/>
      <c r="P77" s="171"/>
      <c r="Q77" s="35"/>
      <c r="R77" s="171"/>
      <c r="S77" s="8"/>
      <c r="T77" s="8"/>
      <c r="U77" s="8"/>
      <c r="V77" s="8"/>
      <c r="W77" s="8"/>
      <c r="X77" s="8"/>
      <c r="Y77" s="8"/>
      <c r="Z77" s="8"/>
      <c r="AA77" s="8"/>
    </row>
    <row r="78" spans="1:27" ht="12.75">
      <c r="A78" s="13">
        <v>76</v>
      </c>
      <c r="B78" s="36" t="s">
        <v>199</v>
      </c>
      <c r="C78" s="36" t="s">
        <v>44</v>
      </c>
      <c r="D78" s="18">
        <v>44054</v>
      </c>
      <c r="E78" s="131">
        <v>3966</v>
      </c>
      <c r="F78" s="47" t="s">
        <v>1620</v>
      </c>
      <c r="G78" s="169" t="s">
        <v>1420</v>
      </c>
      <c r="H78" s="131">
        <v>5500</v>
      </c>
      <c r="I78" s="170">
        <v>6957.84</v>
      </c>
      <c r="J78" s="157" t="s">
        <v>99</v>
      </c>
      <c r="K78" s="33" t="s">
        <v>1621</v>
      </c>
      <c r="L78" s="43" t="s">
        <v>1622</v>
      </c>
      <c r="M78" s="47" t="s">
        <v>1623</v>
      </c>
      <c r="N78" s="171">
        <v>43172</v>
      </c>
      <c r="O78" s="157"/>
      <c r="P78" s="171"/>
      <c r="Q78" s="35"/>
      <c r="R78" s="171"/>
      <c r="S78" s="8"/>
      <c r="T78" s="8"/>
      <c r="U78" s="8"/>
      <c r="V78" s="8"/>
      <c r="W78" s="8"/>
      <c r="X78" s="8"/>
      <c r="Y78" s="8"/>
      <c r="Z78" s="8"/>
      <c r="AA78" s="8"/>
    </row>
    <row r="79" spans="1:27" ht="12.75">
      <c r="A79" s="13">
        <v>77</v>
      </c>
      <c r="B79" s="36" t="s">
        <v>85</v>
      </c>
      <c r="C79" s="36" t="s">
        <v>45</v>
      </c>
      <c r="D79" s="18">
        <v>44054</v>
      </c>
      <c r="E79" s="131">
        <v>529</v>
      </c>
      <c r="F79" s="47" t="s">
        <v>1624</v>
      </c>
      <c r="G79" s="169" t="s">
        <v>1017</v>
      </c>
      <c r="H79" s="131">
        <v>2543</v>
      </c>
      <c r="I79" s="170">
        <v>1487.32</v>
      </c>
      <c r="J79" s="157" t="s">
        <v>99</v>
      </c>
      <c r="K79" s="33" t="s">
        <v>168</v>
      </c>
      <c r="L79" s="43" t="s">
        <v>1625</v>
      </c>
      <c r="M79" s="47" t="s">
        <v>1626</v>
      </c>
      <c r="N79" s="171">
        <v>42933</v>
      </c>
      <c r="O79" s="157" t="s">
        <v>1627</v>
      </c>
      <c r="P79" s="171">
        <v>43836</v>
      </c>
      <c r="Q79" s="35"/>
      <c r="R79" s="171"/>
      <c r="S79" s="8"/>
      <c r="T79" s="8"/>
      <c r="U79" s="8"/>
      <c r="V79" s="8"/>
      <c r="W79" s="8"/>
      <c r="X79" s="8"/>
      <c r="Y79" s="8"/>
      <c r="Z79" s="8"/>
      <c r="AA79" s="8"/>
    </row>
    <row r="80" spans="1:27" ht="12.75">
      <c r="A80" s="13">
        <v>78</v>
      </c>
      <c r="B80" s="36" t="s">
        <v>85</v>
      </c>
      <c r="C80" s="36" t="s">
        <v>44</v>
      </c>
      <c r="D80" s="18">
        <v>44062</v>
      </c>
      <c r="E80" s="131">
        <v>7141</v>
      </c>
      <c r="F80" s="47" t="s">
        <v>153</v>
      </c>
      <c r="G80" s="169" t="s">
        <v>728</v>
      </c>
      <c r="H80" s="131">
        <v>4332</v>
      </c>
      <c r="I80" s="170">
        <v>0</v>
      </c>
      <c r="J80" s="157" t="s">
        <v>1291</v>
      </c>
      <c r="K80" s="33" t="s">
        <v>1628</v>
      </c>
      <c r="L80" s="43"/>
      <c r="M80" s="47" t="s">
        <v>1629</v>
      </c>
      <c r="N80" s="171">
        <v>43879</v>
      </c>
      <c r="O80" s="157"/>
      <c r="P80" s="171"/>
      <c r="Q80" s="35"/>
      <c r="R80" s="171"/>
      <c r="S80" s="8"/>
      <c r="T80" s="8"/>
      <c r="U80" s="8"/>
      <c r="V80" s="8"/>
      <c r="W80" s="8"/>
      <c r="X80" s="8"/>
      <c r="Y80" s="8"/>
      <c r="Z80" s="8"/>
      <c r="AA80" s="8"/>
    </row>
    <row r="81" spans="1:27" ht="12.75">
      <c r="A81" s="13">
        <v>79</v>
      </c>
      <c r="B81" s="36" t="s">
        <v>85</v>
      </c>
      <c r="C81" s="36" t="s">
        <v>44</v>
      </c>
      <c r="D81" s="18">
        <v>44064</v>
      </c>
      <c r="E81" s="131">
        <v>1450</v>
      </c>
      <c r="F81" s="47" t="s">
        <v>883</v>
      </c>
      <c r="G81" s="169" t="s">
        <v>807</v>
      </c>
      <c r="H81" s="131">
        <v>1200</v>
      </c>
      <c r="I81" s="170">
        <v>10456.1</v>
      </c>
      <c r="J81" s="157" t="s">
        <v>99</v>
      </c>
      <c r="K81" s="33" t="s">
        <v>884</v>
      </c>
      <c r="L81" s="43" t="s">
        <v>885</v>
      </c>
      <c r="M81" s="47" t="s">
        <v>1315</v>
      </c>
      <c r="N81" s="171">
        <v>43098</v>
      </c>
      <c r="O81" s="157" t="s">
        <v>1630</v>
      </c>
      <c r="P81" s="171">
        <v>44048</v>
      </c>
      <c r="Q81" s="35"/>
      <c r="R81" s="171"/>
      <c r="S81" s="8"/>
      <c r="T81" s="8"/>
      <c r="U81" s="8"/>
      <c r="V81" s="8"/>
      <c r="W81" s="8"/>
      <c r="X81" s="8"/>
      <c r="Y81" s="8"/>
      <c r="Z81" s="8"/>
      <c r="AA81" s="8"/>
    </row>
    <row r="82" spans="1:27" ht="12.75">
      <c r="A82" s="13">
        <v>80</v>
      </c>
      <c r="B82" s="36" t="s">
        <v>85</v>
      </c>
      <c r="C82" s="36" t="s">
        <v>45</v>
      </c>
      <c r="D82" s="18">
        <v>44068</v>
      </c>
      <c r="E82" s="131">
        <v>12</v>
      </c>
      <c r="F82" s="47" t="s">
        <v>1631</v>
      </c>
      <c r="G82" s="169" t="s">
        <v>1600</v>
      </c>
      <c r="H82" s="131">
        <v>1315</v>
      </c>
      <c r="I82" s="170">
        <v>11380.1</v>
      </c>
      <c r="J82" s="157" t="s">
        <v>868</v>
      </c>
      <c r="K82" s="33" t="s">
        <v>1632</v>
      </c>
      <c r="L82" s="43" t="s">
        <v>1599</v>
      </c>
      <c r="M82" s="47" t="s">
        <v>1178</v>
      </c>
      <c r="N82" s="171">
        <v>42846</v>
      </c>
      <c r="O82" s="157" t="s">
        <v>1633</v>
      </c>
      <c r="P82" s="171">
        <v>43661</v>
      </c>
      <c r="Q82" s="35" t="s">
        <v>1634</v>
      </c>
      <c r="R82" s="171">
        <v>44012</v>
      </c>
      <c r="S82" s="8"/>
      <c r="T82" s="8"/>
      <c r="U82" s="8"/>
      <c r="V82" s="8"/>
      <c r="W82" s="8"/>
      <c r="X82" s="8"/>
      <c r="Y82" s="8"/>
      <c r="Z82" s="8"/>
      <c r="AA82" s="8"/>
    </row>
    <row r="83" spans="1:27" ht="12.75">
      <c r="A83" s="13">
        <v>81</v>
      </c>
      <c r="B83" s="36" t="s">
        <v>85</v>
      </c>
      <c r="C83" s="36" t="s">
        <v>45</v>
      </c>
      <c r="D83" s="18">
        <v>44068</v>
      </c>
      <c r="E83" s="131">
        <v>23</v>
      </c>
      <c r="F83" s="47" t="s">
        <v>1635</v>
      </c>
      <c r="G83" s="169" t="s">
        <v>387</v>
      </c>
      <c r="H83" s="33" t="s">
        <v>1636</v>
      </c>
      <c r="I83" s="170">
        <v>0</v>
      </c>
      <c r="J83" s="157" t="s">
        <v>654</v>
      </c>
      <c r="K83" s="33" t="s">
        <v>1156</v>
      </c>
      <c r="L83" s="43" t="s">
        <v>1637</v>
      </c>
      <c r="M83" s="47" t="s">
        <v>1638</v>
      </c>
      <c r="N83" s="171">
        <v>43699</v>
      </c>
      <c r="O83" s="157"/>
      <c r="P83" s="171"/>
      <c r="Q83" s="35"/>
      <c r="R83" s="171"/>
      <c r="S83" s="8"/>
      <c r="T83" s="8"/>
      <c r="U83" s="8"/>
      <c r="V83" s="8"/>
      <c r="W83" s="8"/>
      <c r="X83" s="8"/>
      <c r="Y83" s="8"/>
      <c r="Z83" s="8"/>
      <c r="AA83" s="8"/>
    </row>
    <row r="84" spans="1:27" ht="12.75">
      <c r="A84" s="13">
        <v>82</v>
      </c>
      <c r="B84" s="36" t="s">
        <v>85</v>
      </c>
      <c r="C84" s="36" t="s">
        <v>44</v>
      </c>
      <c r="D84" s="18">
        <v>44078</v>
      </c>
      <c r="E84" s="131">
        <v>865</v>
      </c>
      <c r="F84" s="47" t="s">
        <v>1552</v>
      </c>
      <c r="G84" s="169" t="s">
        <v>1553</v>
      </c>
      <c r="H84" s="131">
        <v>5181</v>
      </c>
      <c r="I84" s="170">
        <v>5545.42</v>
      </c>
      <c r="J84" s="157" t="s">
        <v>99</v>
      </c>
      <c r="K84" s="33" t="s">
        <v>1554</v>
      </c>
      <c r="L84" s="43" t="s">
        <v>1555</v>
      </c>
      <c r="M84" s="47" t="s">
        <v>1556</v>
      </c>
      <c r="N84" s="171">
        <v>42677</v>
      </c>
      <c r="O84" s="157" t="s">
        <v>1557</v>
      </c>
      <c r="P84" s="171">
        <v>43329</v>
      </c>
      <c r="Q84" s="35"/>
      <c r="R84" s="171"/>
      <c r="S84" s="8"/>
      <c r="T84" s="8"/>
      <c r="U84" s="8"/>
      <c r="V84" s="8"/>
      <c r="W84" s="8"/>
      <c r="X84" s="8"/>
      <c r="Y84" s="8"/>
      <c r="Z84" s="8"/>
      <c r="AA84" s="8"/>
    </row>
    <row r="85" spans="1:27" ht="12.75">
      <c r="A85" s="13">
        <v>83</v>
      </c>
      <c r="B85" s="36" t="s">
        <v>85</v>
      </c>
      <c r="C85" s="36" t="s">
        <v>45</v>
      </c>
      <c r="D85" s="18">
        <v>44078</v>
      </c>
      <c r="E85" s="131">
        <v>3950</v>
      </c>
      <c r="F85" s="47" t="s">
        <v>1558</v>
      </c>
      <c r="G85" s="169" t="s">
        <v>768</v>
      </c>
      <c r="H85" s="131">
        <v>120</v>
      </c>
      <c r="I85" s="170">
        <v>11562.17</v>
      </c>
      <c r="J85" s="157" t="s">
        <v>99</v>
      </c>
      <c r="K85" s="33" t="s">
        <v>1559</v>
      </c>
      <c r="L85" s="43" t="s">
        <v>1560</v>
      </c>
      <c r="M85" s="47" t="s">
        <v>1561</v>
      </c>
      <c r="N85" s="171">
        <v>42870</v>
      </c>
      <c r="O85" s="157" t="s">
        <v>1562</v>
      </c>
      <c r="P85" s="171">
        <v>43341</v>
      </c>
      <c r="Q85" s="35" t="s">
        <v>1563</v>
      </c>
      <c r="R85" s="171">
        <v>43783</v>
      </c>
      <c r="S85" s="8"/>
      <c r="T85" s="8"/>
      <c r="U85" s="8"/>
      <c r="V85" s="8"/>
      <c r="W85" s="8"/>
      <c r="X85" s="8"/>
      <c r="Y85" s="8"/>
      <c r="Z85" s="8"/>
      <c r="AA85" s="8"/>
    </row>
    <row r="86" spans="1:27" ht="12.75">
      <c r="A86" s="13">
        <v>84</v>
      </c>
      <c r="B86" s="36" t="s">
        <v>85</v>
      </c>
      <c r="C86" s="36" t="s">
        <v>44</v>
      </c>
      <c r="D86" s="18">
        <v>44085</v>
      </c>
      <c r="E86" s="131">
        <v>6627</v>
      </c>
      <c r="F86" s="47" t="s">
        <v>718</v>
      </c>
      <c r="G86" s="169" t="s">
        <v>722</v>
      </c>
      <c r="H86" s="131">
        <v>2450</v>
      </c>
      <c r="I86" s="170">
        <v>0</v>
      </c>
      <c r="J86" s="157" t="s">
        <v>719</v>
      </c>
      <c r="K86" s="33" t="s">
        <v>720</v>
      </c>
      <c r="L86" s="43" t="s">
        <v>1564</v>
      </c>
      <c r="M86" s="47" t="s">
        <v>1565</v>
      </c>
      <c r="N86" s="171">
        <v>43879</v>
      </c>
      <c r="O86" s="157"/>
      <c r="P86" s="171"/>
      <c r="Q86" s="35"/>
      <c r="R86" s="171"/>
      <c r="S86" s="8"/>
      <c r="T86" s="8"/>
      <c r="U86" s="8"/>
      <c r="V86" s="8"/>
      <c r="W86" s="8"/>
      <c r="X86" s="8"/>
      <c r="Y86" s="8"/>
      <c r="Z86" s="8"/>
      <c r="AA86" s="8"/>
    </row>
    <row r="87" spans="1:27" ht="12.75">
      <c r="A87" s="13">
        <v>85</v>
      </c>
      <c r="B87" s="36" t="s">
        <v>85</v>
      </c>
      <c r="C87" s="36" t="s">
        <v>44</v>
      </c>
      <c r="D87" s="18">
        <v>44096</v>
      </c>
      <c r="E87" s="131">
        <v>51</v>
      </c>
      <c r="F87" s="47" t="s">
        <v>1566</v>
      </c>
      <c r="G87" s="169" t="s">
        <v>171</v>
      </c>
      <c r="H87" s="131">
        <v>98</v>
      </c>
      <c r="I87" s="170">
        <v>10472</v>
      </c>
      <c r="J87" s="157" t="s">
        <v>99</v>
      </c>
      <c r="K87" s="33" t="s">
        <v>1567</v>
      </c>
      <c r="L87" s="43" t="s">
        <v>1568</v>
      </c>
      <c r="M87" s="47" t="s">
        <v>1569</v>
      </c>
      <c r="N87" s="171">
        <v>42703</v>
      </c>
      <c r="O87" s="157" t="s">
        <v>1570</v>
      </c>
      <c r="P87" s="171">
        <v>43460</v>
      </c>
      <c r="Q87" s="35"/>
      <c r="R87" s="171"/>
      <c r="S87" s="8"/>
      <c r="T87" s="8"/>
      <c r="U87" s="8"/>
      <c r="V87" s="8"/>
      <c r="W87" s="8"/>
      <c r="X87" s="8"/>
      <c r="Y87" s="8"/>
      <c r="Z87" s="8"/>
      <c r="AA87" s="8"/>
    </row>
    <row r="88" spans="1:27" ht="12.75">
      <c r="A88" s="13">
        <v>86</v>
      </c>
      <c r="B88" s="36" t="s">
        <v>85</v>
      </c>
      <c r="C88" s="36" t="s">
        <v>44</v>
      </c>
      <c r="D88" s="18">
        <v>44096</v>
      </c>
      <c r="E88" s="131">
        <v>765</v>
      </c>
      <c r="F88" s="47" t="s">
        <v>1571</v>
      </c>
      <c r="G88" s="169" t="s">
        <v>310</v>
      </c>
      <c r="H88" s="33" t="s">
        <v>1572</v>
      </c>
      <c r="I88" s="170">
        <v>3986.69</v>
      </c>
      <c r="J88" s="157" t="s">
        <v>99</v>
      </c>
      <c r="K88" s="33" t="s">
        <v>1573</v>
      </c>
      <c r="L88" s="43" t="s">
        <v>1574</v>
      </c>
      <c r="M88" s="47" t="s">
        <v>1575</v>
      </c>
      <c r="N88" s="171">
        <v>43046</v>
      </c>
      <c r="O88" s="157" t="s">
        <v>1576</v>
      </c>
      <c r="P88" s="171">
        <v>43675</v>
      </c>
      <c r="Q88" s="35"/>
      <c r="R88" s="171"/>
      <c r="S88" s="8"/>
      <c r="T88" s="8"/>
      <c r="U88" s="8"/>
      <c r="V88" s="8"/>
      <c r="W88" s="8"/>
      <c r="X88" s="8"/>
      <c r="Y88" s="8"/>
      <c r="Z88" s="8"/>
      <c r="AA88" s="8"/>
    </row>
    <row r="89" spans="1:27" ht="12.75">
      <c r="A89" s="13">
        <v>87</v>
      </c>
      <c r="B89" s="36" t="s">
        <v>85</v>
      </c>
      <c r="C89" s="36" t="s">
        <v>44</v>
      </c>
      <c r="D89" s="18">
        <v>44096</v>
      </c>
      <c r="E89" s="131">
        <v>5135</v>
      </c>
      <c r="F89" s="47" t="s">
        <v>131</v>
      </c>
      <c r="G89" s="169" t="s">
        <v>1577</v>
      </c>
      <c r="H89" s="131">
        <v>3141</v>
      </c>
      <c r="I89" s="170">
        <v>0</v>
      </c>
      <c r="J89" s="157" t="s">
        <v>1578</v>
      </c>
      <c r="K89" s="33" t="s">
        <v>1215</v>
      </c>
      <c r="L89" s="43" t="s">
        <v>1579</v>
      </c>
      <c r="M89" s="47" t="s">
        <v>1580</v>
      </c>
      <c r="N89" s="171">
        <v>44013</v>
      </c>
      <c r="O89" s="157"/>
      <c r="P89" s="171"/>
      <c r="Q89" s="35"/>
      <c r="R89" s="171"/>
      <c r="S89" s="8"/>
      <c r="T89" s="8"/>
      <c r="U89" s="8"/>
      <c r="V89" s="8"/>
      <c r="W89" s="8"/>
      <c r="X89" s="8"/>
      <c r="Y89" s="8"/>
      <c r="Z89" s="8"/>
      <c r="AA89" s="8"/>
    </row>
    <row r="90" spans="1:27" ht="12.75">
      <c r="A90" s="13">
        <v>88</v>
      </c>
      <c r="B90" s="36" t="s">
        <v>85</v>
      </c>
      <c r="C90" s="36" t="s">
        <v>44</v>
      </c>
      <c r="D90" s="18">
        <v>44102</v>
      </c>
      <c r="E90" s="131">
        <v>162</v>
      </c>
      <c r="F90" s="47" t="s">
        <v>1581</v>
      </c>
      <c r="G90" s="169" t="s">
        <v>1433</v>
      </c>
      <c r="H90" s="131">
        <v>4921</v>
      </c>
      <c r="I90" s="170">
        <v>4227.13</v>
      </c>
      <c r="J90" s="157" t="s">
        <v>99</v>
      </c>
      <c r="K90" s="33" t="s">
        <v>1431</v>
      </c>
      <c r="L90" s="43" t="s">
        <v>1582</v>
      </c>
      <c r="M90" s="47" t="s">
        <v>1583</v>
      </c>
      <c r="N90" s="171">
        <v>43031</v>
      </c>
      <c r="O90" s="157" t="s">
        <v>1584</v>
      </c>
      <c r="P90" s="171">
        <v>43668</v>
      </c>
      <c r="Q90" s="35"/>
      <c r="R90" s="171"/>
      <c r="S90" s="8"/>
      <c r="T90" s="8"/>
      <c r="U90" s="8"/>
      <c r="V90" s="8"/>
      <c r="W90" s="8"/>
      <c r="X90" s="8"/>
      <c r="Y90" s="8"/>
      <c r="Z90" s="8"/>
      <c r="AA90" s="8"/>
    </row>
    <row r="91" spans="1:27" ht="12.75">
      <c r="A91" s="13"/>
      <c r="B91" s="36"/>
      <c r="C91" s="36"/>
      <c r="D91" s="18"/>
      <c r="E91" s="131"/>
      <c r="F91" s="47"/>
      <c r="G91" s="169"/>
      <c r="H91" s="131"/>
      <c r="I91" s="170"/>
      <c r="J91" s="157"/>
      <c r="K91" s="33"/>
      <c r="L91" s="43"/>
      <c r="M91" s="47"/>
      <c r="N91" s="171"/>
      <c r="O91" s="157"/>
      <c r="P91" s="171"/>
      <c r="Q91" s="35"/>
      <c r="R91" s="171"/>
      <c r="S91" s="8"/>
      <c r="T91" s="8"/>
      <c r="U91" s="8"/>
      <c r="V91" s="8"/>
      <c r="W91" s="8"/>
      <c r="X91" s="8"/>
      <c r="Y91" s="8"/>
      <c r="Z91" s="8"/>
      <c r="AA91" s="8"/>
    </row>
    <row r="92" spans="1:27" ht="12.75">
      <c r="A92" s="13"/>
      <c r="B92" s="36"/>
      <c r="C92" s="36"/>
      <c r="D92" s="18"/>
      <c r="E92" s="131"/>
      <c r="F92" s="47"/>
      <c r="G92" s="169"/>
      <c r="H92" s="131"/>
      <c r="I92" s="170"/>
      <c r="J92" s="157"/>
      <c r="K92" s="33"/>
      <c r="L92" s="43"/>
      <c r="M92" s="47"/>
      <c r="N92" s="171"/>
      <c r="O92" s="157"/>
      <c r="P92" s="171"/>
      <c r="Q92" s="35"/>
      <c r="R92" s="171"/>
      <c r="S92" s="8"/>
      <c r="T92" s="8"/>
      <c r="U92" s="8"/>
      <c r="V92" s="8"/>
      <c r="W92" s="8"/>
      <c r="X92" s="8"/>
      <c r="Y92" s="8"/>
      <c r="Z92" s="8"/>
      <c r="AA92" s="8"/>
    </row>
    <row r="93" spans="1:27" ht="12.75">
      <c r="A93" s="13"/>
      <c r="B93" s="36"/>
      <c r="C93" s="36"/>
      <c r="D93" s="18"/>
      <c r="E93" s="131"/>
      <c r="F93" s="47"/>
      <c r="G93" s="169"/>
      <c r="H93" s="131"/>
      <c r="I93" s="170"/>
      <c r="J93" s="157"/>
      <c r="K93" s="33"/>
      <c r="L93" s="43"/>
      <c r="M93" s="47"/>
      <c r="N93" s="171"/>
      <c r="O93" s="157"/>
      <c r="P93" s="171"/>
      <c r="Q93" s="35"/>
      <c r="R93" s="171"/>
      <c r="S93" s="8"/>
      <c r="T93" s="8"/>
      <c r="U93" s="8"/>
      <c r="V93" s="8"/>
      <c r="W93" s="8"/>
      <c r="X93" s="8"/>
      <c r="Y93" s="8"/>
      <c r="Z93" s="8"/>
      <c r="AA93" s="8"/>
    </row>
    <row r="94" spans="1:27" ht="12.75">
      <c r="A94" s="13"/>
      <c r="B94" s="36"/>
      <c r="C94" s="36"/>
      <c r="D94" s="18"/>
      <c r="E94" s="131"/>
      <c r="F94" s="47"/>
      <c r="G94" s="169"/>
      <c r="H94" s="131"/>
      <c r="I94" s="170"/>
      <c r="J94" s="157"/>
      <c r="K94" s="33"/>
      <c r="L94" s="43"/>
      <c r="M94" s="47"/>
      <c r="N94" s="171"/>
      <c r="O94" s="157"/>
      <c r="P94" s="171"/>
      <c r="Q94" s="35"/>
      <c r="R94" s="171"/>
      <c r="S94" s="8"/>
      <c r="T94" s="8"/>
      <c r="U94" s="8"/>
      <c r="V94" s="8"/>
      <c r="W94" s="8"/>
      <c r="X94" s="8"/>
      <c r="Y94" s="8"/>
      <c r="Z94" s="8"/>
      <c r="AA94" s="8"/>
    </row>
    <row r="95" spans="1:27" ht="12.75">
      <c r="A95" s="13"/>
      <c r="B95" s="36"/>
      <c r="C95" s="36"/>
      <c r="D95" s="18"/>
      <c r="E95" s="131"/>
      <c r="F95" s="47"/>
      <c r="G95" s="169"/>
      <c r="H95" s="131"/>
      <c r="I95" s="170"/>
      <c r="J95" s="157"/>
      <c r="K95" s="33"/>
      <c r="L95" s="43"/>
      <c r="M95" s="47"/>
      <c r="N95" s="171"/>
      <c r="O95" s="157"/>
      <c r="P95" s="171"/>
      <c r="Q95" s="35"/>
      <c r="R95" s="171"/>
      <c r="S95" s="8"/>
      <c r="T95" s="8"/>
      <c r="U95" s="8"/>
      <c r="V95" s="8"/>
      <c r="W95" s="8"/>
      <c r="X95" s="8"/>
      <c r="Y95" s="8"/>
      <c r="Z95" s="8"/>
      <c r="AA95" s="8"/>
    </row>
    <row r="96" spans="1:27" ht="12.75">
      <c r="A96" s="13"/>
      <c r="B96" s="36"/>
      <c r="C96" s="36"/>
      <c r="D96" s="18"/>
      <c r="E96" s="131"/>
      <c r="F96" s="47"/>
      <c r="G96" s="169"/>
      <c r="H96" s="131"/>
      <c r="I96" s="170"/>
      <c r="J96" s="157"/>
      <c r="K96" s="33"/>
      <c r="L96" s="43"/>
      <c r="M96" s="47"/>
      <c r="N96" s="171"/>
      <c r="O96" s="157"/>
      <c r="P96" s="171"/>
      <c r="Q96" s="35"/>
      <c r="R96" s="171"/>
      <c r="S96" s="8"/>
      <c r="T96" s="8"/>
      <c r="U96" s="8"/>
      <c r="V96" s="8"/>
      <c r="W96" s="8"/>
      <c r="X96" s="8"/>
      <c r="Y96" s="8"/>
      <c r="Z96" s="8"/>
      <c r="AA96" s="8"/>
    </row>
  </sheetData>
  <sheetProtection/>
  <mergeCells count="2">
    <mergeCell ref="E1:F1"/>
    <mergeCell ref="G1:H1"/>
  </mergeCells>
  <printOptions/>
  <pageMargins left="0.5905511811023623" right="0.5905511811023623" top="1.1811023622047245" bottom="0.5905511811023623" header="0.3937007874015748" footer="0"/>
  <pageSetup fitToHeight="3" fitToWidth="2" horizontalDpi="300" verticalDpi="300" orientation="landscape" paperSize="9" scale="61" r:id="rId1"/>
  <headerFooter alignWithMargins="0">
    <oddHeader>&amp;LI. MUNICIPALIDAD DE ÑUÑOA
DIRECCION DE OBRAS MUNICIPALES
DEPARTAMENTO DE INFORMATICA Y CATASTRO&amp;CLISTADO MAESTRO DE
RECEPCIONES FINALES&amp;RPERIODO: 2017
</oddHeader>
    <oddFooter>&amp;L&amp;F&amp;C&amp;P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38"/>
  <sheetViews>
    <sheetView zoomScalePageLayoutView="0" workbookViewId="0" topLeftCell="A1">
      <selection activeCell="A16" sqref="A16:A22"/>
    </sheetView>
  </sheetViews>
  <sheetFormatPr defaultColWidth="11.421875" defaultRowHeight="12.75"/>
  <cols>
    <col min="1" max="1" width="50.00390625" style="0" bestFit="1" customWidth="1"/>
    <col min="2" max="2" width="13.7109375" style="77" bestFit="1" customWidth="1"/>
    <col min="3" max="3" width="23.421875" style="0" bestFit="1" customWidth="1"/>
    <col min="4" max="4" width="13.7109375" style="77" bestFit="1" customWidth="1"/>
  </cols>
  <sheetData>
    <row r="1" spans="1:2" ht="12.75">
      <c r="A1" s="81" t="s">
        <v>59</v>
      </c>
      <c r="B1" s="77" t="s">
        <v>98</v>
      </c>
    </row>
    <row r="2" ht="13.5" thickBot="1"/>
    <row r="3" spans="1:4" ht="13.5" thickBot="1">
      <c r="A3" s="82" t="s">
        <v>11</v>
      </c>
      <c r="B3" s="83" t="s">
        <v>61</v>
      </c>
      <c r="C3" s="84" t="s">
        <v>48</v>
      </c>
      <c r="D3" s="85" t="s">
        <v>61</v>
      </c>
    </row>
    <row r="4" spans="1:4" ht="12.75">
      <c r="A4" s="209" t="s">
        <v>60</v>
      </c>
      <c r="B4" s="211" t="s">
        <v>47</v>
      </c>
      <c r="C4" s="79" t="s">
        <v>62</v>
      </c>
      <c r="D4" s="80" t="s">
        <v>40</v>
      </c>
    </row>
    <row r="5" spans="1:4" ht="12.75">
      <c r="A5" s="212"/>
      <c r="B5" s="214"/>
      <c r="C5" s="78" t="s">
        <v>63</v>
      </c>
      <c r="D5" s="51" t="s">
        <v>51</v>
      </c>
    </row>
    <row r="6" spans="1:4" ht="12.75">
      <c r="A6" s="212"/>
      <c r="B6" s="214"/>
      <c r="C6" s="78" t="s">
        <v>64</v>
      </c>
      <c r="D6" s="51" t="s">
        <v>43</v>
      </c>
    </row>
    <row r="7" spans="1:4" ht="12.75">
      <c r="A7" s="212"/>
      <c r="B7" s="214"/>
      <c r="C7" s="78" t="s">
        <v>65</v>
      </c>
      <c r="D7" s="51" t="s">
        <v>46</v>
      </c>
    </row>
    <row r="8" spans="1:4" ht="12.75">
      <c r="A8" s="212"/>
      <c r="B8" s="214"/>
      <c r="C8" s="78" t="s">
        <v>66</v>
      </c>
      <c r="D8" s="51" t="s">
        <v>67</v>
      </c>
    </row>
    <row r="10" spans="1:4" ht="12.75">
      <c r="A10" s="212" t="s">
        <v>68</v>
      </c>
      <c r="B10" s="214" t="s">
        <v>49</v>
      </c>
      <c r="C10" s="78" t="s">
        <v>69</v>
      </c>
      <c r="D10" s="51" t="s">
        <v>50</v>
      </c>
    </row>
    <row r="11" spans="1:4" ht="12.75">
      <c r="A11" s="212"/>
      <c r="B11" s="214"/>
      <c r="C11" s="78" t="s">
        <v>70</v>
      </c>
      <c r="D11" s="51" t="s">
        <v>41</v>
      </c>
    </row>
    <row r="12" spans="1:4" ht="12.75">
      <c r="A12" s="212"/>
      <c r="B12" s="214"/>
      <c r="C12" s="78" t="s">
        <v>71</v>
      </c>
      <c r="D12" s="51" t="s">
        <v>72</v>
      </c>
    </row>
    <row r="13" spans="1:4" ht="12.75">
      <c r="A13" s="212"/>
      <c r="B13" s="214"/>
      <c r="C13" s="78" t="s">
        <v>105</v>
      </c>
      <c r="D13" s="51" t="s">
        <v>106</v>
      </c>
    </row>
    <row r="14" spans="1:4" ht="12.75">
      <c r="A14" s="151"/>
      <c r="B14" s="152"/>
      <c r="C14" s="154" t="s">
        <v>173</v>
      </c>
      <c r="D14" s="153" t="s">
        <v>174</v>
      </c>
    </row>
    <row r="16" spans="1:4" ht="12.75">
      <c r="A16" s="212" t="s">
        <v>73</v>
      </c>
      <c r="B16" s="214" t="s">
        <v>21</v>
      </c>
      <c r="C16" s="78" t="s">
        <v>74</v>
      </c>
      <c r="D16" s="51">
        <v>1959</v>
      </c>
    </row>
    <row r="17" spans="1:4" ht="12.75">
      <c r="A17" s="212"/>
      <c r="B17" s="214"/>
      <c r="C17" s="78" t="s">
        <v>75</v>
      </c>
      <c r="D17" s="51" t="s">
        <v>76</v>
      </c>
    </row>
    <row r="18" spans="1:4" ht="12.75">
      <c r="A18" s="212"/>
      <c r="B18" s="214"/>
      <c r="C18" s="78" t="s">
        <v>77</v>
      </c>
      <c r="D18" s="51" t="s">
        <v>78</v>
      </c>
    </row>
    <row r="19" spans="1:4" ht="12.75">
      <c r="A19" s="212"/>
      <c r="B19" s="214"/>
      <c r="C19" s="78" t="s">
        <v>79</v>
      </c>
      <c r="D19" s="51" t="s">
        <v>88</v>
      </c>
    </row>
    <row r="20" spans="1:4" ht="12.75">
      <c r="A20" s="212"/>
      <c r="B20" s="214"/>
      <c r="C20" s="78" t="s">
        <v>107</v>
      </c>
      <c r="D20" s="51" t="s">
        <v>102</v>
      </c>
    </row>
    <row r="21" spans="1:4" ht="12.75">
      <c r="A21" s="212"/>
      <c r="B21" s="214"/>
      <c r="C21" s="78" t="s">
        <v>108</v>
      </c>
      <c r="D21" s="51" t="s">
        <v>109</v>
      </c>
    </row>
    <row r="22" spans="1:4" ht="12.75">
      <c r="A22" s="212"/>
      <c r="B22" s="214"/>
      <c r="C22" s="78" t="s">
        <v>110</v>
      </c>
      <c r="D22" s="51" t="s">
        <v>111</v>
      </c>
    </row>
    <row r="24" spans="1:2" ht="12.75">
      <c r="A24" s="78" t="s">
        <v>80</v>
      </c>
      <c r="B24" s="51" t="s">
        <v>42</v>
      </c>
    </row>
    <row r="26" spans="1:2" ht="12.75">
      <c r="A26" s="78" t="s">
        <v>81</v>
      </c>
      <c r="B26" s="51" t="s">
        <v>55</v>
      </c>
    </row>
    <row r="28" spans="1:2" ht="12.75">
      <c r="A28" s="78" t="s">
        <v>82</v>
      </c>
      <c r="B28" s="51" t="s">
        <v>83</v>
      </c>
    </row>
    <row r="30" spans="1:3" ht="12.75">
      <c r="A30" s="208" t="s">
        <v>84</v>
      </c>
      <c r="B30" s="210" t="s">
        <v>85</v>
      </c>
      <c r="C30" s="78" t="s">
        <v>44</v>
      </c>
    </row>
    <row r="31" spans="1:3" ht="12.75">
      <c r="A31" s="209"/>
      <c r="B31" s="211"/>
      <c r="C31" s="78" t="s">
        <v>45</v>
      </c>
    </row>
    <row r="33" spans="1:4" ht="12.75">
      <c r="A33" s="212" t="s">
        <v>91</v>
      </c>
      <c r="B33" s="213"/>
      <c r="C33" s="78" t="s">
        <v>92</v>
      </c>
      <c r="D33" s="51" t="s">
        <v>86</v>
      </c>
    </row>
    <row r="34" spans="1:4" ht="12.75">
      <c r="A34" s="212"/>
      <c r="B34" s="213"/>
      <c r="C34" s="78" t="s">
        <v>93</v>
      </c>
      <c r="D34" s="51" t="s">
        <v>87</v>
      </c>
    </row>
    <row r="35" spans="1:4" ht="12.75">
      <c r="A35" s="212"/>
      <c r="B35" s="213"/>
      <c r="C35" s="78" t="s">
        <v>94</v>
      </c>
      <c r="D35" s="51" t="s">
        <v>96</v>
      </c>
    </row>
    <row r="36" spans="1:4" ht="12.75">
      <c r="A36" s="212"/>
      <c r="B36" s="213"/>
      <c r="C36" s="78" t="s">
        <v>95</v>
      </c>
      <c r="D36" s="51" t="s">
        <v>97</v>
      </c>
    </row>
    <row r="38" spans="1:2" ht="12.75">
      <c r="A38" s="78" t="s">
        <v>89</v>
      </c>
      <c r="B38" s="51" t="s">
        <v>90</v>
      </c>
    </row>
  </sheetData>
  <sheetProtection/>
  <mergeCells count="10">
    <mergeCell ref="A30:A31"/>
    <mergeCell ref="B30:B31"/>
    <mergeCell ref="A33:A36"/>
    <mergeCell ref="B33:B36"/>
    <mergeCell ref="A4:A8"/>
    <mergeCell ref="B4:B8"/>
    <mergeCell ref="A10:A13"/>
    <mergeCell ref="B10:B13"/>
    <mergeCell ref="A16:A22"/>
    <mergeCell ref="B16:B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MUNICIPALIIDAD DE ÑUÑOA</dc:creator>
  <cp:keywords/>
  <dc:description/>
  <cp:lastModifiedBy>usuario</cp:lastModifiedBy>
  <cp:lastPrinted>2018-01-18T16:40:58Z</cp:lastPrinted>
  <dcterms:created xsi:type="dcterms:W3CDTF">2002-05-13T15:16:06Z</dcterms:created>
  <dcterms:modified xsi:type="dcterms:W3CDTF">2020-10-09T14:19:34Z</dcterms:modified>
  <cp:category/>
  <cp:version/>
  <cp:contentType/>
  <cp:contentStatus/>
</cp:coreProperties>
</file>